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13275" windowHeight="7170" activeTab="0"/>
  </bookViews>
  <sheets>
    <sheet name="Complete Privatization" sheetId="1" r:id="rId1"/>
  </sheets>
  <definedNames>
    <definedName name="_xlnm.Print_Area" localSheetId="0">'Complete Privatization'!$A$1:$J$74</definedName>
  </definedNames>
  <calcPr fullCalcOnLoad="1"/>
</workbook>
</file>

<file path=xl/sharedStrings.xml><?xml version="1.0" encoding="utf-8"?>
<sst xmlns="http://schemas.openxmlformats.org/spreadsheetml/2006/main" count="110" uniqueCount="65">
  <si>
    <t>Value of Each</t>
  </si>
  <si>
    <t>Value of All</t>
  </si>
  <si>
    <t>Number of Each</t>
  </si>
  <si>
    <t>Current System</t>
  </si>
  <si>
    <t>Subtotal 2</t>
  </si>
  <si>
    <t>Subtotal 3</t>
  </si>
  <si>
    <t>Liquor Licenses</t>
  </si>
  <si>
    <t>Current Liquor System 
Estimated Revenue</t>
  </si>
  <si>
    <t>Tax Revenue</t>
  </si>
  <si>
    <t>License Revenue</t>
  </si>
  <si>
    <t>One-Time Revenue</t>
  </si>
  <si>
    <t>State-owned liquor (retail value)</t>
  </si>
  <si>
    <t>Warehouse and infrastructure</t>
  </si>
  <si>
    <t>Store merchandise</t>
  </si>
  <si>
    <t>Store computers and cash registers</t>
  </si>
  <si>
    <t>Store security systems</t>
  </si>
  <si>
    <r>
      <t xml:space="preserve">Auctioning of </t>
    </r>
    <r>
      <rPr>
        <b/>
        <sz val="10"/>
        <color indexed="8"/>
        <rFont val="Arial"/>
        <family val="2"/>
      </rPr>
      <t>small</t>
    </r>
    <r>
      <rPr>
        <sz val="10"/>
        <color indexed="8"/>
        <rFont val="Arial"/>
        <family val="2"/>
      </rPr>
      <t xml:space="preserve"> licenses </t>
    </r>
  </si>
  <si>
    <r>
      <t xml:space="preserve">Auctioning of </t>
    </r>
    <r>
      <rPr>
        <b/>
        <sz val="10"/>
        <color indexed="8"/>
        <rFont val="Arial"/>
        <family val="2"/>
      </rPr>
      <t>medium</t>
    </r>
    <r>
      <rPr>
        <sz val="10"/>
        <color indexed="8"/>
        <rFont val="Arial"/>
        <family val="2"/>
      </rPr>
      <t xml:space="preserve"> licenses </t>
    </r>
  </si>
  <si>
    <r>
      <t xml:space="preserve">Auctioning of </t>
    </r>
    <r>
      <rPr>
        <b/>
        <sz val="10"/>
        <color indexed="8"/>
        <rFont val="Arial"/>
        <family val="2"/>
      </rPr>
      <t>large</t>
    </r>
    <r>
      <rPr>
        <sz val="10"/>
        <color indexed="8"/>
        <rFont val="Arial"/>
        <family val="2"/>
      </rPr>
      <t xml:space="preserve"> licenses</t>
    </r>
  </si>
  <si>
    <r>
      <t xml:space="preserve">Annual </t>
    </r>
    <r>
      <rPr>
        <b/>
        <sz val="10"/>
        <color indexed="8"/>
        <rFont val="Arial"/>
        <family val="2"/>
      </rPr>
      <t>small</t>
    </r>
    <r>
      <rPr>
        <sz val="10"/>
        <color indexed="8"/>
        <rFont val="Arial"/>
        <family val="2"/>
      </rPr>
      <t xml:space="preserve"> liquor license fee</t>
    </r>
  </si>
  <si>
    <r>
      <t xml:space="preserve">Annual </t>
    </r>
    <r>
      <rPr>
        <b/>
        <sz val="10"/>
        <color indexed="8"/>
        <rFont val="Arial"/>
        <family val="2"/>
      </rPr>
      <t>medium</t>
    </r>
    <r>
      <rPr>
        <sz val="10"/>
        <color indexed="8"/>
        <rFont val="Arial"/>
        <family val="2"/>
      </rPr>
      <t xml:space="preserve"> liquor license fee </t>
    </r>
  </si>
  <si>
    <r>
      <t xml:space="preserve">Annual </t>
    </r>
    <r>
      <rPr>
        <b/>
        <sz val="10"/>
        <color indexed="8"/>
        <rFont val="Arial"/>
        <family val="2"/>
      </rPr>
      <t>large</t>
    </r>
    <r>
      <rPr>
        <sz val="10"/>
        <color indexed="8"/>
        <rFont val="Arial"/>
        <family val="2"/>
      </rPr>
      <t xml:space="preserve"> liquor license fee </t>
    </r>
  </si>
  <si>
    <t>Wholesale license fee</t>
  </si>
  <si>
    <t>Estimated growth percentage</t>
  </si>
  <si>
    <t>Complete Privatization</t>
  </si>
  <si>
    <t>Base</t>
  </si>
  <si>
    <t>Base year</t>
  </si>
  <si>
    <t>Proposed system</t>
  </si>
  <si>
    <t>Bottle Calculations</t>
  </si>
  <si>
    <t>cost + tax</t>
  </si>
  <si>
    <t xml:space="preserve"> + wholesale markup</t>
  </si>
  <si>
    <t xml:space="preserve"> + retail markup</t>
  </si>
  <si>
    <t xml:space="preserve"> +sales tax = final price</t>
  </si>
  <si>
    <t xml:space="preserve"> --&gt;</t>
  </si>
  <si>
    <t>Year and Annual Sales Growth</t>
  </si>
  <si>
    <t>Customer's price</t>
  </si>
  <si>
    <t>Price Difference</t>
  </si>
  <si>
    <t>Revenue Difference</t>
  </si>
  <si>
    <t>Complete Privatization Feasibility Interactive Model</t>
  </si>
  <si>
    <t>Wholesale markup 
(calculated from subtotal 1)</t>
  </si>
  <si>
    <t>Retail markup
(calculated from subtotal 2)</t>
  </si>
  <si>
    <t>Sales tax (6%)
(calculated from subtotal 3)</t>
  </si>
  <si>
    <r>
      <t xml:space="preserve">Total Estimated Revenue
</t>
    </r>
    <r>
      <rPr>
        <sz val="10"/>
        <color indexed="8"/>
        <rFont val="Arial"/>
        <family val="2"/>
      </rPr>
      <t>(One-time, licenses, taxes)</t>
    </r>
  </si>
  <si>
    <t>Annual Revenue</t>
  </si>
  <si>
    <t>Estimated Tax Revenue</t>
  </si>
  <si>
    <t>Estimated One-Time Revenue</t>
  </si>
  <si>
    <t>Estimated License Fee Revenue</t>
  </si>
  <si>
    <t>Supplier license fee</t>
  </si>
  <si>
    <r>
      <t xml:space="preserve">Wholesale cost of good
</t>
    </r>
    <r>
      <rPr>
        <sz val="10"/>
        <rFont val="Arial"/>
        <family val="2"/>
      </rPr>
      <t>(initial price per bottle)</t>
    </r>
  </si>
  <si>
    <t>Estimated division operating expenses</t>
  </si>
  <si>
    <r>
      <t xml:space="preserve">Liquor Tax
</t>
    </r>
    <r>
      <rPr>
        <sz val="9"/>
        <color indexed="8"/>
        <rFont val="Arial"/>
        <family val="2"/>
      </rPr>
      <t>(calculated from COGS; less expenses)</t>
    </r>
  </si>
  <si>
    <t>Operating expenses</t>
  </si>
  <si>
    <t>New Attributes</t>
  </si>
  <si>
    <t>Revenue to state with original attributes</t>
  </si>
  <si>
    <t>Attributes to be entered</t>
  </si>
  <si>
    <t>New revenue according to entered attributes</t>
  </si>
  <si>
    <r>
      <t xml:space="preserve">Tax Revenue </t>
    </r>
    <r>
      <rPr>
        <sz val="10"/>
        <color indexed="8"/>
        <rFont val="Arial"/>
        <family val="2"/>
      </rPr>
      <t>(tax rate and markup amounts set
 to yield revenue comparable to current system)</t>
    </r>
  </si>
  <si>
    <t>This model assumes that the state would liquidate all liquor related assets and auction off the rights to possessing retail liquor licenses. Licenses would be auctioned off every 10 years. We calculated our auction cost based on a 30 percent rate of 2010 sales. We also doubled the number of licensees that would be allowed to sell retail liquor. For division related costs we applied a 2 percent annual growth rate using half of 2010 operating expenses for the central office as the base year. The biggest uncertainty of this model is the markup applied at the wholesale and retail levels. Private sector profit decisions cannot be guaranteed. For more details on our calculated attributes see appendix MODELS in the Liquor Report.
To complete the model, please enter values into the green cells. Values currently entered are the attribute amounts set to yield revenue that is comparable to the current system.</t>
  </si>
  <si>
    <t>Liquidation of Assets</t>
  </si>
  <si>
    <t>Ten-Year Retail License (auctioned)</t>
  </si>
  <si>
    <t>Estimated initial cost of goods sold (COGS)</t>
  </si>
  <si>
    <t>Subtotal 1 (new COGS)</t>
  </si>
  <si>
    <t>Year of calculation (1 - 5)</t>
  </si>
  <si>
    <t xml:space="preserve">Estimated Revenue under Current Liquor System </t>
  </si>
  <si>
    <t>Original Attributes Based on FY2010 Amounts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</si>
</sst>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quot;#,##0.00"/>
    <numFmt numFmtId="167" formatCode="_(* #,##0_);_(* \(#,##0\);_(* &quot;-&quot;??_);_(@_)"/>
  </numFmts>
  <fonts count="47">
    <font>
      <sz val="11"/>
      <color theme="1"/>
      <name val="Calibri"/>
      <family val="2"/>
    </font>
    <font>
      <sz val="11"/>
      <color indexed="8"/>
      <name val="Calibri"/>
      <family val="2"/>
    </font>
    <font>
      <sz val="10"/>
      <color indexed="8"/>
      <name val="Arial"/>
      <family val="2"/>
    </font>
    <font>
      <b/>
      <sz val="10"/>
      <color indexed="8"/>
      <name val="Arial"/>
      <family val="2"/>
    </font>
    <font>
      <b/>
      <sz val="10"/>
      <name val="Arial"/>
      <family val="2"/>
    </font>
    <font>
      <sz val="10"/>
      <name val="Arial"/>
      <family val="2"/>
    </font>
    <font>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2"/>
    </font>
    <font>
      <sz val="11"/>
      <color indexed="8"/>
      <name val="Arial"/>
      <family val="2"/>
    </font>
    <font>
      <i/>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b/>
      <sz val="11"/>
      <color theme="1"/>
      <name val="Arial"/>
      <family val="2"/>
    </font>
    <font>
      <sz val="11"/>
      <color theme="1"/>
      <name val="Arial"/>
      <family val="2"/>
    </font>
    <font>
      <i/>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rgb="FFFFC000"/>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border>
    <border>
      <left/>
      <right style="thick">
        <color rgb="FF00B0F0"/>
      </right>
      <top style="thick">
        <color rgb="FF00B0F0"/>
      </top>
      <bottom/>
    </border>
    <border>
      <left style="thick">
        <color rgb="FF00B0F0"/>
      </left>
      <right/>
      <top/>
      <bottom/>
    </border>
    <border>
      <left/>
      <right style="thick">
        <color rgb="FF00B0F0"/>
      </right>
      <top/>
      <bottom/>
    </border>
    <border>
      <left/>
      <right/>
      <top/>
      <bottom style="thick">
        <color rgb="FF00B0F0"/>
      </bottom>
    </border>
    <border>
      <left/>
      <right style="thick">
        <color rgb="FF00B0F0"/>
      </right>
      <top/>
      <bottom style="thick">
        <color rgb="FF00B0F0"/>
      </bottom>
    </border>
    <border>
      <left style="thick">
        <color rgb="FFFFC000"/>
      </left>
      <right/>
      <top style="thick">
        <color rgb="FFFFC000"/>
      </top>
      <bottom/>
    </border>
    <border>
      <left/>
      <right/>
      <top style="thick">
        <color rgb="FFFFC000"/>
      </top>
      <bottom/>
    </border>
    <border>
      <left style="thick">
        <color rgb="FFFFC000"/>
      </left>
      <right/>
      <top/>
      <bottom/>
    </border>
    <border>
      <left/>
      <right style="thick">
        <color rgb="FFFFC000"/>
      </right>
      <top/>
      <bottom/>
    </border>
    <border>
      <left/>
      <right/>
      <top/>
      <bottom style="thick">
        <color rgb="FFFFC000"/>
      </bottom>
    </border>
    <border>
      <left style="medium"/>
      <right/>
      <top/>
      <bottom/>
    </border>
    <border>
      <left style="thick">
        <color rgb="FF00B0F0"/>
      </left>
      <right/>
      <top/>
      <bottom style="thick">
        <color rgb="FF00B0F0"/>
      </bottom>
    </border>
    <border>
      <left style="thick">
        <color rgb="FFFFC000"/>
      </left>
      <right/>
      <top/>
      <bottom style="thick">
        <color rgb="FFFFC000"/>
      </bottom>
    </border>
    <border>
      <left/>
      <right style="medium"/>
      <top/>
      <bottom style="thick">
        <color rgb="FFFFC000"/>
      </bottom>
    </border>
    <border>
      <left/>
      <right style="thick">
        <color rgb="FFFFC000"/>
      </right>
      <top/>
      <bottom style="thick">
        <color rgb="FFFFC000"/>
      </bottom>
    </border>
    <border>
      <left/>
      <right style="thick">
        <color rgb="FFFFC000"/>
      </right>
      <top style="medium"/>
      <bottom/>
    </border>
    <border>
      <left style="thick">
        <color rgb="FF00B0F0"/>
      </left>
      <right/>
      <top style="thick">
        <color rgb="FF00B0F0"/>
      </top>
      <bottom/>
    </border>
    <border>
      <left/>
      <right/>
      <top style="thick">
        <color rgb="FF00B0F0"/>
      </top>
      <bottom/>
    </border>
    <border>
      <left/>
      <right style="medium">
        <color rgb="FF00B0F0"/>
      </right>
      <top style="medium">
        <color rgb="FF00B0F0"/>
      </top>
      <bottom style="medium">
        <color rgb="FF00B0F0"/>
      </bottom>
    </border>
    <border>
      <left/>
      <right style="medium"/>
      <top style="medium"/>
      <bottom style="medium"/>
    </border>
    <border>
      <left style="medium"/>
      <right/>
      <top style="medium"/>
      <bottom style="medium"/>
    </border>
    <border>
      <left style="medium">
        <color rgb="FF00B0F0"/>
      </left>
      <right/>
      <top style="medium">
        <color rgb="FF00B0F0"/>
      </top>
      <bottom style="medium">
        <color rgb="FF00B0F0"/>
      </bottom>
    </border>
    <border>
      <left style="thick">
        <color rgb="FF00B0F0"/>
      </left>
      <right style="thick">
        <color rgb="FFFFC000"/>
      </right>
      <top/>
      <bottom/>
    </border>
    <border>
      <left style="thick">
        <color rgb="FFFFC000"/>
      </left>
      <right style="thin"/>
      <top/>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right style="thin"/>
      <top style="thin"/>
      <bottom style="thin"/>
    </border>
    <border>
      <left/>
      <right style="thick">
        <color rgb="FFFFC000"/>
      </right>
      <top style="medium"/>
      <bottom style="medium"/>
    </border>
    <border>
      <left/>
      <right style="thick">
        <color rgb="FF00B0F0"/>
      </right>
      <top/>
      <bottom style="thin"/>
    </border>
    <border>
      <left/>
      <right style="medium">
        <color rgb="FFFFC000"/>
      </right>
      <top/>
      <bottom/>
    </border>
    <border>
      <left/>
      <right style="thin"/>
      <top/>
      <bottom/>
    </border>
    <border>
      <left style="thin"/>
      <right/>
      <top/>
      <bottom/>
    </border>
    <border>
      <left style="medium">
        <color rgb="FFFFC000"/>
      </left>
      <right/>
      <top style="thick">
        <color rgb="FFC00000"/>
      </top>
      <bottom/>
    </border>
    <border>
      <left style="medium">
        <color rgb="FFFFC000"/>
      </left>
      <right/>
      <top/>
      <bottom/>
    </border>
    <border>
      <left style="thick">
        <color rgb="FF00B0F0"/>
      </left>
      <right style="thick">
        <color rgb="FF00B0F0"/>
      </right>
      <top style="thick">
        <color rgb="FF00B0F0"/>
      </top>
      <bottom style="thick">
        <color rgb="FF00B0F0"/>
      </bottom>
    </border>
    <border>
      <left/>
      <right style="medium">
        <color rgb="FFFFC000"/>
      </right>
      <top style="medium">
        <color rgb="FFFFC000"/>
      </top>
      <bottom style="thin"/>
    </border>
    <border>
      <left style="thin"/>
      <right style="thin"/>
      <top style="medium">
        <color rgb="FFFFC000"/>
      </top>
      <bottom style="thin"/>
    </border>
    <border>
      <left/>
      <right/>
      <top style="medium">
        <color rgb="FFFFC000"/>
      </top>
      <bottom style="thin"/>
    </border>
    <border>
      <left style="thin"/>
      <right style="thin"/>
      <top style="thick">
        <color rgb="FFFFC000"/>
      </top>
      <bottom style="thin"/>
    </border>
    <border>
      <left style="medium"/>
      <right/>
      <top style="medium"/>
      <bottom/>
    </border>
    <border>
      <left/>
      <right style="medium"/>
      <top style="medium"/>
      <bottom/>
    </border>
    <border>
      <left/>
      <right/>
      <top style="medium"/>
      <bottom/>
    </border>
    <border>
      <left style="thick"/>
      <right/>
      <top/>
      <bottom/>
    </border>
    <border>
      <left style="thick"/>
      <right style="medium">
        <color rgb="FFFFC000"/>
      </right>
      <top/>
      <bottom/>
    </border>
    <border>
      <left/>
      <right/>
      <top style="medium"/>
      <bottom style="medium"/>
    </border>
    <border>
      <left style="thick"/>
      <right/>
      <top style="medium"/>
      <bottom style="medium"/>
    </border>
    <border>
      <left style="thick"/>
      <right style="medium"/>
      <top style="medium"/>
      <bottom style="medium"/>
    </border>
    <border>
      <left style="thick"/>
      <right/>
      <top style="medium"/>
      <bottom/>
    </border>
    <border>
      <left style="thick"/>
      <right style="medium">
        <color rgb="FFFFC000"/>
      </right>
      <top style="medium"/>
      <bottom/>
    </border>
    <border>
      <left style="medium">
        <color rgb="FFFFC000"/>
      </left>
      <right style="medium"/>
      <top style="medium"/>
      <bottom/>
    </border>
    <border>
      <left/>
      <right/>
      <top style="medium">
        <color rgb="FF00B0F0"/>
      </top>
      <bottom/>
    </border>
    <border>
      <left style="thick">
        <color rgb="FF00B0F0"/>
      </left>
      <right/>
      <top style="medium">
        <color rgb="FF00B0F0"/>
      </top>
      <bottom/>
    </border>
    <border>
      <left style="thick">
        <color rgb="FF00B0F0"/>
      </left>
      <right/>
      <top style="thick">
        <color rgb="FF00B0F0"/>
      </top>
      <bottom style="thick">
        <color rgb="FF00B0F0"/>
      </bottom>
    </border>
    <border>
      <left style="thick">
        <color rgb="FF00B0F0"/>
      </left>
      <right style="thick">
        <color rgb="FF00B0F0"/>
      </right>
      <top style="thick">
        <color rgb="FF00B0F0"/>
      </top>
      <bottom/>
    </border>
    <border>
      <left/>
      <right style="thick">
        <color rgb="FF00B0F0"/>
      </right>
      <top style="thick">
        <color rgb="FF00B0F0"/>
      </top>
      <bottom style="thick">
        <color rgb="FF00B0F0"/>
      </bottom>
    </border>
    <border>
      <left style="thick">
        <color rgb="FFC00000"/>
      </left>
      <right style="thick">
        <color rgb="FFC00000"/>
      </right>
      <top style="thick">
        <color rgb="FFC00000"/>
      </top>
      <bottom style="thick">
        <color rgb="FFC00000"/>
      </bottom>
    </border>
    <border>
      <left style="medium"/>
      <right style="thick">
        <color rgb="FFFFC000"/>
      </right>
      <top style="medium"/>
      <bottom style="medium"/>
    </border>
    <border>
      <left/>
      <right/>
      <top style="thick">
        <color rgb="FF00B0F0"/>
      </top>
      <bottom style="thick">
        <color rgb="FF00B0F0"/>
      </bottom>
    </border>
    <border>
      <left style="medium"/>
      <right style="thick">
        <color rgb="FFFFC000"/>
      </right>
      <top style="medium"/>
      <bottom style="thick">
        <color rgb="FFFFC000"/>
      </bottom>
    </border>
    <border>
      <left/>
      <right style="thick">
        <color rgb="FFFFC000"/>
      </right>
      <top/>
      <bottom style="thin"/>
    </border>
    <border>
      <left style="thin"/>
      <right style="thick">
        <color rgb="FFFFC000"/>
      </right>
      <top/>
      <bottom/>
    </border>
    <border>
      <left/>
      <right/>
      <top style="thick">
        <color rgb="FFFFC000"/>
      </top>
      <bottom style="thin"/>
    </border>
    <border>
      <left/>
      <right/>
      <top style="thin"/>
      <bottom style="thin"/>
    </border>
    <border>
      <left style="medium"/>
      <right/>
      <top/>
      <bottom style="medium"/>
    </border>
    <border>
      <left/>
      <right/>
      <top/>
      <bottom style="medium"/>
    </border>
    <border>
      <left/>
      <right style="medium"/>
      <top/>
      <bottom style="medium"/>
    </border>
    <border>
      <left style="thick">
        <color rgb="FFFFC000"/>
      </left>
      <right/>
      <top style="medium">
        <color rgb="FFFFC000"/>
      </top>
      <bottom style="medium">
        <color rgb="FFFFC000"/>
      </bottom>
    </border>
    <border>
      <left/>
      <right/>
      <top style="medium">
        <color rgb="FFFFC000"/>
      </top>
      <bottom style="medium">
        <color rgb="FFFFC000"/>
      </bottom>
    </border>
    <border>
      <left style="thick">
        <color rgb="FF00B0F0"/>
      </left>
      <right/>
      <top style="medium">
        <color rgb="FF00B0F0"/>
      </top>
      <bottom style="medium">
        <color rgb="FF00B0F0"/>
      </bottom>
    </border>
    <border>
      <left style="thick">
        <color rgb="FF00B0F0"/>
      </left>
      <right/>
      <top style="thick">
        <color rgb="FF00B0F0"/>
      </top>
      <bottom style="medium">
        <color rgb="FF00B0F0"/>
      </bottom>
    </border>
    <border>
      <left/>
      <right/>
      <top style="thick">
        <color rgb="FF00B0F0"/>
      </top>
      <bottom style="medium">
        <color rgb="FF00B0F0"/>
      </bottom>
    </border>
    <border>
      <left/>
      <right style="thick">
        <color rgb="FF00B0F0"/>
      </right>
      <top style="thick">
        <color rgb="FF00B0F0"/>
      </top>
      <bottom style="medium">
        <color rgb="FF00B0F0"/>
      </bottom>
    </border>
    <border>
      <left/>
      <right/>
      <top style="medium">
        <color rgb="FF00B0F0"/>
      </top>
      <bottom style="medium">
        <color rgb="FF00B0F0"/>
      </bottom>
    </border>
    <border>
      <left/>
      <right/>
      <top style="thick">
        <color rgb="FFFFC000"/>
      </top>
      <bottom style="thick">
        <color rgb="FFFFC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39">
    <xf numFmtId="0" fontId="0" fillId="0" borderId="0" xfId="0" applyFont="1" applyAlignment="1">
      <alignment/>
    </xf>
    <xf numFmtId="0" fontId="42" fillId="0" borderId="0" xfId="0" applyFont="1" applyAlignment="1">
      <alignment/>
    </xf>
    <xf numFmtId="0" fontId="42" fillId="0" borderId="0" xfId="0" applyFont="1" applyAlignment="1">
      <alignment horizontal="right"/>
    </xf>
    <xf numFmtId="0" fontId="42" fillId="0" borderId="0" xfId="0" applyFont="1" applyBorder="1" applyAlignment="1">
      <alignment/>
    </xf>
    <xf numFmtId="0" fontId="43" fillId="0" borderId="0" xfId="0" applyFont="1" applyAlignment="1">
      <alignment/>
    </xf>
    <xf numFmtId="3" fontId="42" fillId="0" borderId="0" xfId="0" applyNumberFormat="1" applyFont="1" applyAlignment="1">
      <alignment/>
    </xf>
    <xf numFmtId="3" fontId="42" fillId="0" borderId="0" xfId="0" applyNumberFormat="1" applyFont="1" applyFill="1" applyBorder="1" applyAlignment="1">
      <alignment/>
    </xf>
    <xf numFmtId="0" fontId="42" fillId="0" borderId="0" xfId="0" applyFont="1" applyFill="1" applyBorder="1" applyAlignment="1">
      <alignment/>
    </xf>
    <xf numFmtId="3" fontId="42" fillId="0" borderId="0" xfId="0" applyNumberFormat="1" applyFont="1" applyBorder="1" applyAlignment="1">
      <alignment/>
    </xf>
    <xf numFmtId="3" fontId="42" fillId="0" borderId="10" xfId="0" applyNumberFormat="1" applyFont="1" applyBorder="1" applyAlignment="1">
      <alignment/>
    </xf>
    <xf numFmtId="0" fontId="42" fillId="0" borderId="0" xfId="0" applyFont="1" applyBorder="1" applyAlignment="1">
      <alignment/>
    </xf>
    <xf numFmtId="3" fontId="42" fillId="0" borderId="0" xfId="0" applyNumberFormat="1" applyFont="1" applyBorder="1" applyAlignment="1">
      <alignment/>
    </xf>
    <xf numFmtId="4" fontId="42" fillId="0" borderId="0" xfId="0" applyNumberFormat="1" applyFont="1" applyBorder="1" applyAlignment="1">
      <alignment/>
    </xf>
    <xf numFmtId="0" fontId="42" fillId="0" borderId="11" xfId="0" applyFont="1" applyBorder="1" applyAlignment="1">
      <alignment/>
    </xf>
    <xf numFmtId="0" fontId="42" fillId="0" borderId="12" xfId="0" applyFont="1" applyBorder="1" applyAlignment="1">
      <alignment/>
    </xf>
    <xf numFmtId="0" fontId="42" fillId="0" borderId="12" xfId="0" applyFont="1" applyBorder="1" applyAlignment="1">
      <alignment horizontal="right"/>
    </xf>
    <xf numFmtId="0" fontId="42" fillId="0" borderId="13" xfId="0" applyFont="1" applyBorder="1" applyAlignment="1">
      <alignment/>
    </xf>
    <xf numFmtId="0" fontId="43" fillId="0" borderId="12" xfId="0" applyFont="1" applyBorder="1" applyAlignment="1">
      <alignment horizontal="right"/>
    </xf>
    <xf numFmtId="0" fontId="42" fillId="0" borderId="13" xfId="0" applyFont="1" applyBorder="1" applyAlignment="1">
      <alignment/>
    </xf>
    <xf numFmtId="0" fontId="42" fillId="0" borderId="12" xfId="0" applyFont="1" applyBorder="1" applyAlignment="1">
      <alignment horizontal="right" wrapText="1"/>
    </xf>
    <xf numFmtId="3" fontId="42" fillId="0" borderId="14" xfId="0" applyNumberFormat="1" applyFont="1" applyBorder="1" applyAlignment="1">
      <alignment/>
    </xf>
    <xf numFmtId="3" fontId="42" fillId="0" borderId="15" xfId="0" applyNumberFormat="1" applyFont="1" applyBorder="1" applyAlignment="1">
      <alignment/>
    </xf>
    <xf numFmtId="0" fontId="42" fillId="0" borderId="16" xfId="0" applyFont="1" applyBorder="1" applyAlignment="1">
      <alignment/>
    </xf>
    <xf numFmtId="0" fontId="42" fillId="0" borderId="17" xfId="0" applyFont="1" applyBorder="1" applyAlignment="1">
      <alignment/>
    </xf>
    <xf numFmtId="0" fontId="42" fillId="0" borderId="18" xfId="0" applyFont="1" applyBorder="1" applyAlignment="1">
      <alignment/>
    </xf>
    <xf numFmtId="0" fontId="42" fillId="0" borderId="18" xfId="0" applyFont="1" applyBorder="1" applyAlignment="1">
      <alignment horizontal="right"/>
    </xf>
    <xf numFmtId="0" fontId="42" fillId="0" borderId="19" xfId="0" applyFont="1" applyBorder="1" applyAlignment="1">
      <alignment/>
    </xf>
    <xf numFmtId="0" fontId="43" fillId="0" borderId="18" xfId="0" applyFont="1" applyBorder="1" applyAlignment="1">
      <alignment horizontal="right"/>
    </xf>
    <xf numFmtId="3" fontId="42" fillId="0" borderId="19" xfId="0" applyNumberFormat="1" applyFont="1" applyBorder="1" applyAlignment="1">
      <alignment/>
    </xf>
    <xf numFmtId="3" fontId="42" fillId="0" borderId="19" xfId="0" applyNumberFormat="1" applyFont="1" applyBorder="1" applyAlignment="1">
      <alignment/>
    </xf>
    <xf numFmtId="0" fontId="42" fillId="0" borderId="18" xfId="0" applyFont="1" applyBorder="1" applyAlignment="1">
      <alignment horizontal="right" wrapText="1"/>
    </xf>
    <xf numFmtId="3" fontId="42" fillId="0" borderId="20" xfId="0" applyNumberFormat="1" applyFont="1" applyBorder="1" applyAlignment="1">
      <alignment/>
    </xf>
    <xf numFmtId="0" fontId="42" fillId="0" borderId="12" xfId="0" applyFont="1" applyBorder="1" applyAlignment="1">
      <alignment horizontal="left"/>
    </xf>
    <xf numFmtId="0" fontId="42" fillId="0" borderId="18" xfId="0" applyFont="1" applyBorder="1" applyAlignment="1">
      <alignment horizontal="left"/>
    </xf>
    <xf numFmtId="0" fontId="43" fillId="0" borderId="18" xfId="0" applyFont="1" applyBorder="1" applyAlignment="1">
      <alignment horizontal="left"/>
    </xf>
    <xf numFmtId="0" fontId="43" fillId="0" borderId="12" xfId="0" applyFont="1" applyBorder="1" applyAlignment="1">
      <alignment horizontal="left"/>
    </xf>
    <xf numFmtId="3" fontId="42" fillId="0" borderId="19" xfId="0" applyNumberFormat="1" applyFont="1" applyFill="1" applyBorder="1" applyAlignment="1">
      <alignment/>
    </xf>
    <xf numFmtId="0" fontId="42" fillId="33" borderId="0" xfId="0" applyFont="1" applyFill="1" applyAlignment="1">
      <alignment/>
    </xf>
    <xf numFmtId="0" fontId="42" fillId="33" borderId="0" xfId="0" applyFont="1" applyFill="1" applyBorder="1" applyAlignment="1">
      <alignment/>
    </xf>
    <xf numFmtId="0" fontId="42" fillId="33" borderId="0" xfId="0" applyFont="1" applyFill="1" applyBorder="1" applyAlignment="1">
      <alignment horizontal="center"/>
    </xf>
    <xf numFmtId="3" fontId="42" fillId="33" borderId="0" xfId="0" applyNumberFormat="1" applyFont="1" applyFill="1" applyBorder="1" applyAlignment="1">
      <alignment horizontal="center"/>
    </xf>
    <xf numFmtId="3" fontId="42" fillId="33" borderId="0" xfId="0" applyNumberFormat="1" applyFont="1" applyFill="1" applyBorder="1" applyAlignment="1">
      <alignment/>
    </xf>
    <xf numFmtId="0" fontId="42" fillId="33" borderId="0" xfId="0" applyFont="1" applyFill="1" applyBorder="1" applyAlignment="1">
      <alignment/>
    </xf>
    <xf numFmtId="3" fontId="42" fillId="33" borderId="0" xfId="0" applyNumberFormat="1" applyFont="1" applyFill="1" applyAlignment="1">
      <alignment/>
    </xf>
    <xf numFmtId="0" fontId="42" fillId="0" borderId="14" xfId="0" applyFont="1" applyBorder="1" applyAlignment="1">
      <alignment/>
    </xf>
    <xf numFmtId="0" fontId="43" fillId="33" borderId="0" xfId="0" applyFont="1" applyFill="1" applyAlignment="1">
      <alignment/>
    </xf>
    <xf numFmtId="0" fontId="42" fillId="33" borderId="21" xfId="0" applyFont="1" applyFill="1" applyBorder="1" applyAlignment="1">
      <alignment/>
    </xf>
    <xf numFmtId="0" fontId="43" fillId="0" borderId="0" xfId="0" applyFont="1" applyBorder="1" applyAlignment="1">
      <alignment/>
    </xf>
    <xf numFmtId="0" fontId="43" fillId="0" borderId="22" xfId="0" applyFont="1" applyBorder="1" applyAlignment="1">
      <alignment/>
    </xf>
    <xf numFmtId="0" fontId="43" fillId="0" borderId="14" xfId="0" applyFont="1" applyBorder="1" applyAlignment="1">
      <alignment horizontal="center"/>
    </xf>
    <xf numFmtId="0" fontId="43" fillId="0" borderId="15" xfId="0" applyFont="1" applyBorder="1" applyAlignment="1">
      <alignment horizontal="center"/>
    </xf>
    <xf numFmtId="0" fontId="43" fillId="0" borderId="22" xfId="0" applyFont="1" applyBorder="1" applyAlignment="1">
      <alignment horizontal="left"/>
    </xf>
    <xf numFmtId="4" fontId="42" fillId="0" borderId="14" xfId="0" applyNumberFormat="1" applyFont="1" applyBorder="1" applyAlignment="1">
      <alignment/>
    </xf>
    <xf numFmtId="3" fontId="43" fillId="0" borderId="0" xfId="0" applyNumberFormat="1" applyFont="1" applyBorder="1" applyAlignment="1">
      <alignment/>
    </xf>
    <xf numFmtId="3" fontId="43" fillId="0" borderId="14" xfId="0" applyNumberFormat="1" applyFont="1" applyBorder="1" applyAlignment="1">
      <alignment/>
    </xf>
    <xf numFmtId="0" fontId="43" fillId="0" borderId="19" xfId="0" applyFont="1" applyBorder="1" applyAlignment="1">
      <alignment horizontal="center"/>
    </xf>
    <xf numFmtId="0" fontId="43" fillId="0" borderId="23" xfId="0" applyFont="1" applyBorder="1" applyAlignment="1">
      <alignment/>
    </xf>
    <xf numFmtId="0" fontId="43" fillId="0" borderId="20" xfId="0" applyFont="1" applyBorder="1" applyAlignment="1">
      <alignment horizontal="center"/>
    </xf>
    <xf numFmtId="3" fontId="42" fillId="0" borderId="17" xfId="0" applyNumberFormat="1" applyFont="1" applyBorder="1" applyAlignment="1">
      <alignment/>
    </xf>
    <xf numFmtId="3" fontId="42" fillId="0" borderId="24" xfId="0" applyNumberFormat="1" applyFont="1" applyBorder="1" applyAlignment="1">
      <alignment/>
    </xf>
    <xf numFmtId="0" fontId="42" fillId="0" borderId="17" xfId="0" applyFont="1" applyBorder="1" applyAlignment="1">
      <alignment horizontal="right"/>
    </xf>
    <xf numFmtId="0" fontId="43" fillId="0" borderId="25" xfId="0" applyFont="1" applyBorder="1" applyAlignment="1">
      <alignment horizontal="center"/>
    </xf>
    <xf numFmtId="0" fontId="43" fillId="0" borderId="23" xfId="0" applyFont="1" applyBorder="1" applyAlignment="1">
      <alignment horizontal="left"/>
    </xf>
    <xf numFmtId="4" fontId="42" fillId="0" borderId="20" xfId="0" applyNumberFormat="1" applyFont="1" applyBorder="1" applyAlignment="1">
      <alignment/>
    </xf>
    <xf numFmtId="0" fontId="42" fillId="0" borderId="26" xfId="0" applyFont="1" applyBorder="1" applyAlignment="1">
      <alignment/>
    </xf>
    <xf numFmtId="0" fontId="43" fillId="0" borderId="18" xfId="0" applyFont="1" applyBorder="1" applyAlignment="1">
      <alignment horizontal="left" wrapText="1"/>
    </xf>
    <xf numFmtId="0" fontId="43" fillId="0" borderId="12" xfId="0" applyFont="1" applyBorder="1" applyAlignment="1">
      <alignment horizontal="left" wrapText="1"/>
    </xf>
    <xf numFmtId="0" fontId="43" fillId="0" borderId="27" xfId="0" applyFont="1" applyBorder="1" applyAlignment="1">
      <alignment horizontal="left"/>
    </xf>
    <xf numFmtId="3" fontId="42" fillId="0" borderId="28" xfId="0" applyNumberFormat="1" applyFont="1" applyBorder="1" applyAlignment="1">
      <alignment/>
    </xf>
    <xf numFmtId="0" fontId="42" fillId="0" borderId="29" xfId="0" applyFont="1" applyBorder="1" applyAlignment="1">
      <alignment/>
    </xf>
    <xf numFmtId="0" fontId="42" fillId="34" borderId="30" xfId="0" applyFont="1" applyFill="1" applyBorder="1" applyAlignment="1">
      <alignment/>
    </xf>
    <xf numFmtId="0" fontId="43" fillId="34" borderId="31" xfId="0" applyFont="1" applyFill="1" applyBorder="1" applyAlignment="1">
      <alignment/>
    </xf>
    <xf numFmtId="0" fontId="43" fillId="0" borderId="32" xfId="0" applyFont="1" applyFill="1" applyBorder="1" applyAlignment="1">
      <alignment/>
    </xf>
    <xf numFmtId="3" fontId="44" fillId="0" borderId="19" xfId="0" applyNumberFormat="1" applyFont="1" applyFill="1" applyBorder="1" applyAlignment="1">
      <alignment/>
    </xf>
    <xf numFmtId="0" fontId="42" fillId="0" borderId="0" xfId="0" applyFont="1" applyBorder="1" applyAlignment="1">
      <alignment horizontal="left"/>
    </xf>
    <xf numFmtId="3" fontId="42" fillId="33" borderId="33" xfId="0" applyNumberFormat="1" applyFont="1" applyFill="1" applyBorder="1" applyAlignment="1">
      <alignment/>
    </xf>
    <xf numFmtId="0" fontId="42" fillId="0" borderId="34" xfId="0" applyFont="1" applyBorder="1" applyAlignment="1">
      <alignment horizontal="left"/>
    </xf>
    <xf numFmtId="3" fontId="42" fillId="33" borderId="33" xfId="0" applyNumberFormat="1" applyFont="1" applyFill="1" applyBorder="1" applyAlignment="1">
      <alignment horizontal="center"/>
    </xf>
    <xf numFmtId="3" fontId="42" fillId="0" borderId="0" xfId="0" applyNumberFormat="1" applyFont="1" applyBorder="1" applyAlignment="1">
      <alignment horizontal="right" indent="4"/>
    </xf>
    <xf numFmtId="3" fontId="45" fillId="34" borderId="35" xfId="0" applyNumberFormat="1" applyFont="1" applyFill="1" applyBorder="1" applyAlignment="1" applyProtection="1">
      <alignment horizontal="right" indent="4"/>
      <protection locked="0"/>
    </xf>
    <xf numFmtId="3" fontId="42" fillId="0" borderId="0" xfId="0" applyNumberFormat="1" applyFont="1" applyBorder="1" applyAlignment="1">
      <alignment horizontal="right" indent="5"/>
    </xf>
    <xf numFmtId="3" fontId="45" fillId="34" borderId="36" xfId="0" applyNumberFormat="1" applyFont="1" applyFill="1" applyBorder="1" applyAlignment="1" applyProtection="1">
      <alignment horizontal="right" indent="5"/>
      <protection locked="0"/>
    </xf>
    <xf numFmtId="3" fontId="45" fillId="34" borderId="37" xfId="0" applyNumberFormat="1" applyFont="1" applyFill="1" applyBorder="1" applyAlignment="1" applyProtection="1">
      <alignment horizontal="right" indent="5"/>
      <protection locked="0"/>
    </xf>
    <xf numFmtId="3" fontId="45" fillId="34" borderId="35" xfId="0" applyNumberFormat="1" applyFont="1" applyFill="1" applyBorder="1" applyAlignment="1" applyProtection="1">
      <alignment horizontal="right" indent="5"/>
      <protection locked="0"/>
    </xf>
    <xf numFmtId="3" fontId="42" fillId="0" borderId="0" xfId="0" applyNumberFormat="1" applyFont="1" applyBorder="1" applyAlignment="1">
      <alignment horizontal="right" indent="3"/>
    </xf>
    <xf numFmtId="3" fontId="45" fillId="34" borderId="36" xfId="0" applyNumberFormat="1" applyFont="1" applyFill="1" applyBorder="1" applyAlignment="1" applyProtection="1">
      <alignment horizontal="right" indent="3"/>
      <protection locked="0"/>
    </xf>
    <xf numFmtId="3" fontId="45" fillId="34" borderId="38" xfId="0" applyNumberFormat="1" applyFont="1" applyFill="1" applyBorder="1" applyAlignment="1" applyProtection="1">
      <alignment horizontal="right" indent="3"/>
      <protection locked="0"/>
    </xf>
    <xf numFmtId="3" fontId="45" fillId="34" borderId="35" xfId="0" applyNumberFormat="1" applyFont="1" applyFill="1" applyBorder="1" applyAlignment="1" applyProtection="1">
      <alignment horizontal="right" indent="3"/>
      <protection locked="0"/>
    </xf>
    <xf numFmtId="3" fontId="42" fillId="0" borderId="0" xfId="0" applyNumberFormat="1" applyFont="1" applyBorder="1" applyAlignment="1">
      <alignment horizontal="right" indent="2"/>
    </xf>
    <xf numFmtId="3" fontId="42" fillId="0" borderId="19" xfId="0" applyNumberFormat="1" applyFont="1" applyBorder="1" applyAlignment="1">
      <alignment horizontal="right" indent="3"/>
    </xf>
    <xf numFmtId="3" fontId="45" fillId="34" borderId="39" xfId="0" applyNumberFormat="1" applyFont="1" applyFill="1" applyBorder="1" applyAlignment="1" applyProtection="1">
      <alignment horizontal="right" indent="4"/>
      <protection locked="0"/>
    </xf>
    <xf numFmtId="0" fontId="42" fillId="0" borderId="0" xfId="0" applyFont="1" applyBorder="1" applyAlignment="1">
      <alignment horizontal="right" indent="3"/>
    </xf>
    <xf numFmtId="0" fontId="42" fillId="0" borderId="0" xfId="0" applyFont="1" applyBorder="1" applyAlignment="1">
      <alignment horizontal="right" indent="5"/>
    </xf>
    <xf numFmtId="3" fontId="42" fillId="0" borderId="13" xfId="0" applyNumberFormat="1" applyFont="1" applyBorder="1" applyAlignment="1">
      <alignment horizontal="right" indent="1"/>
    </xf>
    <xf numFmtId="3" fontId="42" fillId="0" borderId="13" xfId="0" applyNumberFormat="1" applyFont="1" applyBorder="1" applyAlignment="1">
      <alignment horizontal="right" indent="2"/>
    </xf>
    <xf numFmtId="3" fontId="42" fillId="0" borderId="0" xfId="0" applyNumberFormat="1" applyFont="1" applyFill="1" applyBorder="1" applyAlignment="1">
      <alignment horizontal="right" indent="2"/>
    </xf>
    <xf numFmtId="3" fontId="42" fillId="0" borderId="40" xfId="0" applyNumberFormat="1" applyFont="1" applyFill="1" applyBorder="1" applyAlignment="1">
      <alignment horizontal="right" indent="3"/>
    </xf>
    <xf numFmtId="0" fontId="42" fillId="0" borderId="13" xfId="0" applyFont="1" applyBorder="1" applyAlignment="1">
      <alignment horizontal="right" indent="2"/>
    </xf>
    <xf numFmtId="3" fontId="43" fillId="0" borderId="15" xfId="0" applyNumberFormat="1" applyFont="1" applyBorder="1" applyAlignment="1">
      <alignment horizontal="right" indent="2"/>
    </xf>
    <xf numFmtId="164" fontId="42" fillId="0" borderId="0" xfId="57" applyNumberFormat="1" applyFont="1" applyBorder="1" applyAlignment="1">
      <alignment horizontal="right" indent="3"/>
    </xf>
    <xf numFmtId="164" fontId="42" fillId="34" borderId="35" xfId="57" applyNumberFormat="1" applyFont="1" applyFill="1" applyBorder="1" applyAlignment="1" applyProtection="1">
      <alignment horizontal="right" indent="4"/>
      <protection locked="0"/>
    </xf>
    <xf numFmtId="164" fontId="45" fillId="34" borderId="35" xfId="57" applyNumberFormat="1" applyFont="1" applyFill="1" applyBorder="1" applyAlignment="1" applyProtection="1">
      <alignment horizontal="right" indent="4"/>
      <protection locked="0"/>
    </xf>
    <xf numFmtId="3" fontId="42" fillId="0" borderId="0" xfId="0" applyNumberFormat="1" applyFont="1" applyFill="1" applyBorder="1" applyAlignment="1">
      <alignment horizontal="right" indent="4"/>
    </xf>
    <xf numFmtId="164" fontId="42" fillId="0" borderId="0" xfId="57" applyNumberFormat="1" applyFont="1" applyBorder="1" applyAlignment="1">
      <alignment horizontal="right" indent="4"/>
    </xf>
    <xf numFmtId="164" fontId="42" fillId="0" borderId="35" xfId="57" applyNumberFormat="1" applyFont="1" applyBorder="1" applyAlignment="1">
      <alignment horizontal="right" indent="3"/>
    </xf>
    <xf numFmtId="9" fontId="42" fillId="0" borderId="0" xfId="57" applyFont="1" applyBorder="1" applyAlignment="1">
      <alignment horizontal="right" indent="3"/>
    </xf>
    <xf numFmtId="3" fontId="42" fillId="0" borderId="41" xfId="0" applyNumberFormat="1" applyFont="1" applyBorder="1" applyAlignment="1">
      <alignment horizontal="right" indent="2"/>
    </xf>
    <xf numFmtId="3" fontId="45" fillId="0" borderId="0" xfId="0" applyNumberFormat="1" applyFont="1" applyFill="1" applyBorder="1" applyAlignment="1" applyProtection="1">
      <alignment horizontal="right" indent="5"/>
      <protection/>
    </xf>
    <xf numFmtId="4" fontId="42" fillId="0" borderId="0" xfId="0" applyNumberFormat="1" applyFont="1" applyFill="1" applyBorder="1" applyAlignment="1">
      <alignment horizontal="right" indent="4"/>
    </xf>
    <xf numFmtId="3" fontId="42" fillId="0" borderId="42" xfId="0" applyNumberFormat="1" applyFont="1" applyFill="1" applyBorder="1" applyAlignment="1">
      <alignment horizontal="right" indent="4"/>
    </xf>
    <xf numFmtId="0" fontId="42" fillId="33" borderId="0" xfId="0" applyFont="1" applyFill="1" applyAlignment="1">
      <alignment horizontal="left"/>
    </xf>
    <xf numFmtId="4" fontId="42" fillId="0" borderId="0" xfId="0" applyNumberFormat="1" applyFont="1" applyAlignment="1">
      <alignment horizontal="right" indent="4"/>
    </xf>
    <xf numFmtId="4" fontId="42" fillId="0" borderId="0" xfId="0" applyNumberFormat="1" applyFont="1" applyFill="1" applyAlignment="1">
      <alignment horizontal="right" indent="4"/>
    </xf>
    <xf numFmtId="3" fontId="42" fillId="33" borderId="43" xfId="0" applyNumberFormat="1" applyFont="1" applyFill="1" applyBorder="1" applyAlignment="1">
      <alignment/>
    </xf>
    <xf numFmtId="0" fontId="43" fillId="0" borderId="43" xfId="0" applyFont="1" applyBorder="1" applyAlignment="1">
      <alignment horizontal="right"/>
    </xf>
    <xf numFmtId="3" fontId="43" fillId="33" borderId="43" xfId="0" applyNumberFormat="1" applyFont="1" applyFill="1" applyBorder="1" applyAlignment="1">
      <alignment/>
    </xf>
    <xf numFmtId="0" fontId="42" fillId="33" borderId="44" xfId="0" applyFont="1" applyFill="1" applyBorder="1" applyAlignment="1">
      <alignment/>
    </xf>
    <xf numFmtId="0" fontId="42" fillId="0" borderId="45" xfId="0" applyFont="1" applyBorder="1" applyAlignment="1">
      <alignment horizontal="left" indent="7"/>
    </xf>
    <xf numFmtId="0" fontId="42" fillId="0" borderId="0" xfId="0" applyFont="1" applyAlignment="1">
      <alignment/>
    </xf>
    <xf numFmtId="0" fontId="42" fillId="0" borderId="0" xfId="0" applyFont="1" applyAlignment="1">
      <alignment horizontal="right"/>
    </xf>
    <xf numFmtId="0" fontId="42" fillId="0" borderId="0" xfId="0" applyFont="1" applyBorder="1" applyAlignment="1">
      <alignment/>
    </xf>
    <xf numFmtId="3" fontId="42" fillId="0" borderId="0" xfId="0" applyNumberFormat="1" applyFont="1" applyAlignment="1">
      <alignment/>
    </xf>
    <xf numFmtId="3" fontId="42" fillId="0" borderId="0" xfId="0" applyNumberFormat="1" applyFont="1" applyBorder="1" applyAlignment="1">
      <alignment/>
    </xf>
    <xf numFmtId="0" fontId="42" fillId="33" borderId="0" xfId="0" applyFont="1" applyFill="1" applyAlignment="1">
      <alignment/>
    </xf>
    <xf numFmtId="3" fontId="42" fillId="33" borderId="0" xfId="0" applyNumberFormat="1" applyFont="1" applyFill="1" applyBorder="1" applyAlignment="1">
      <alignment/>
    </xf>
    <xf numFmtId="3" fontId="42" fillId="33" borderId="0" xfId="0" applyNumberFormat="1" applyFont="1" applyFill="1" applyAlignment="1">
      <alignment/>
    </xf>
    <xf numFmtId="0" fontId="43" fillId="0" borderId="22" xfId="0" applyFont="1" applyBorder="1" applyAlignment="1">
      <alignment/>
    </xf>
    <xf numFmtId="0" fontId="43" fillId="0" borderId="22" xfId="0" applyFont="1" applyBorder="1" applyAlignment="1">
      <alignment horizontal="left"/>
    </xf>
    <xf numFmtId="0" fontId="43" fillId="0" borderId="23" xfId="0" applyFont="1" applyBorder="1" applyAlignment="1">
      <alignment/>
    </xf>
    <xf numFmtId="0" fontId="43" fillId="0" borderId="23" xfId="0" applyFont="1" applyBorder="1" applyAlignment="1">
      <alignment horizontal="left"/>
    </xf>
    <xf numFmtId="3" fontId="42" fillId="0" borderId="0" xfId="0" applyNumberFormat="1" applyFont="1" applyFill="1" applyBorder="1" applyAlignment="1">
      <alignment horizontal="right" indent="4"/>
    </xf>
    <xf numFmtId="0" fontId="42" fillId="0" borderId="46" xfId="0" applyFont="1" applyBorder="1" applyAlignment="1">
      <alignment horizontal="left" indent="7"/>
    </xf>
    <xf numFmtId="3" fontId="42" fillId="0" borderId="42" xfId="0" applyNumberFormat="1" applyFont="1" applyFill="1" applyBorder="1" applyAlignment="1">
      <alignment horizontal="right" indent="4"/>
    </xf>
    <xf numFmtId="165" fontId="42" fillId="0" borderId="0" xfId="0" applyNumberFormat="1" applyFont="1" applyBorder="1" applyAlignment="1">
      <alignment horizontal="right" indent="2"/>
    </xf>
    <xf numFmtId="165" fontId="42" fillId="0" borderId="13" xfId="0" applyNumberFormat="1" applyFont="1" applyBorder="1" applyAlignment="1">
      <alignment horizontal="right" indent="1"/>
    </xf>
    <xf numFmtId="165" fontId="43" fillId="0" borderId="13" xfId="0" applyNumberFormat="1" applyFont="1" applyBorder="1" applyAlignment="1">
      <alignment horizontal="right" indent="2"/>
    </xf>
    <xf numFmtId="165" fontId="43" fillId="0" borderId="47" xfId="0" applyNumberFormat="1" applyFont="1" applyFill="1" applyBorder="1" applyAlignment="1">
      <alignment horizontal="right" indent="2"/>
    </xf>
    <xf numFmtId="165" fontId="42" fillId="0" borderId="48" xfId="0" applyNumberFormat="1" applyFont="1" applyFill="1" applyBorder="1" applyAlignment="1">
      <alignment horizontal="right" indent="5"/>
    </xf>
    <xf numFmtId="165" fontId="42" fillId="0" borderId="49" xfId="0" applyNumberFormat="1" applyFont="1" applyFill="1" applyBorder="1" applyAlignment="1">
      <alignment horizontal="right" indent="5"/>
    </xf>
    <xf numFmtId="165" fontId="42" fillId="0" borderId="50" xfId="0" applyNumberFormat="1" applyFont="1" applyFill="1" applyBorder="1" applyAlignment="1">
      <alignment horizontal="right" indent="5"/>
    </xf>
    <xf numFmtId="166" fontId="42" fillId="0" borderId="0" xfId="0" applyNumberFormat="1" applyFont="1" applyFill="1" applyBorder="1" applyAlignment="1">
      <alignment horizontal="right" indent="4"/>
    </xf>
    <xf numFmtId="165" fontId="45" fillId="34" borderId="36" xfId="0" applyNumberFormat="1" applyFont="1" applyFill="1" applyBorder="1" applyAlignment="1" applyProtection="1">
      <alignment horizontal="right" indent="3"/>
      <protection locked="0"/>
    </xf>
    <xf numFmtId="165" fontId="45" fillId="34" borderId="51" xfId="0" applyNumberFormat="1" applyFont="1" applyFill="1" applyBorder="1" applyAlignment="1" applyProtection="1">
      <alignment horizontal="right" indent="4"/>
      <protection locked="0"/>
    </xf>
    <xf numFmtId="0" fontId="43" fillId="35" borderId="52" xfId="0" applyFont="1" applyFill="1" applyBorder="1" applyAlignment="1">
      <alignment/>
    </xf>
    <xf numFmtId="0" fontId="42" fillId="35" borderId="53" xfId="0" applyFont="1" applyFill="1" applyBorder="1" applyAlignment="1">
      <alignment/>
    </xf>
    <xf numFmtId="0" fontId="43" fillId="0" borderId="54" xfId="0" applyFont="1" applyFill="1" applyBorder="1" applyAlignment="1">
      <alignment/>
    </xf>
    <xf numFmtId="0" fontId="42" fillId="0" borderId="54" xfId="0" applyFont="1" applyFill="1" applyBorder="1" applyAlignment="1">
      <alignment/>
    </xf>
    <xf numFmtId="0" fontId="43" fillId="0" borderId="46" xfId="0" applyFont="1" applyBorder="1" applyAlignment="1">
      <alignment horizontal="left"/>
    </xf>
    <xf numFmtId="166" fontId="42" fillId="0" borderId="55" xfId="0" applyNumberFormat="1" applyFont="1" applyFill="1" applyBorder="1" applyAlignment="1">
      <alignment horizontal="right" indent="4"/>
    </xf>
    <xf numFmtId="166" fontId="42" fillId="0" borderId="56" xfId="0" applyNumberFormat="1" applyFont="1" applyFill="1" applyBorder="1" applyAlignment="1">
      <alignment horizontal="right" indent="4"/>
    </xf>
    <xf numFmtId="9" fontId="43" fillId="0" borderId="57" xfId="57" applyNumberFormat="1" applyFont="1" applyFill="1" applyBorder="1" applyAlignment="1">
      <alignment horizontal="right" indent="4"/>
    </xf>
    <xf numFmtId="9" fontId="43" fillId="0" borderId="58" xfId="57" applyNumberFormat="1" applyFont="1" applyFill="1" applyBorder="1" applyAlignment="1">
      <alignment horizontal="right" indent="4"/>
    </xf>
    <xf numFmtId="9" fontId="43" fillId="0" borderId="59" xfId="57" applyNumberFormat="1" applyFont="1" applyFill="1" applyBorder="1" applyAlignment="1">
      <alignment horizontal="right" indent="4"/>
    </xf>
    <xf numFmtId="166" fontId="42" fillId="35" borderId="52" xfId="0" applyNumberFormat="1" applyFont="1" applyFill="1" applyBorder="1" applyAlignment="1">
      <alignment horizontal="right" indent="4"/>
    </xf>
    <xf numFmtId="166" fontId="42" fillId="35" borderId="60" xfId="0" applyNumberFormat="1" applyFont="1" applyFill="1" applyBorder="1" applyAlignment="1">
      <alignment horizontal="right" indent="4"/>
    </xf>
    <xf numFmtId="166" fontId="42" fillId="35" borderId="61" xfId="0" applyNumberFormat="1" applyFont="1" applyFill="1" applyBorder="1" applyAlignment="1">
      <alignment horizontal="right" indent="4"/>
    </xf>
    <xf numFmtId="0" fontId="42" fillId="35" borderId="62" xfId="0" applyFont="1" applyFill="1" applyBorder="1" applyAlignment="1">
      <alignment horizontal="left" indent="7"/>
    </xf>
    <xf numFmtId="0" fontId="43" fillId="0" borderId="31" xfId="0" applyFont="1" applyFill="1" applyBorder="1" applyAlignment="1">
      <alignment horizontal="left" indent="10"/>
    </xf>
    <xf numFmtId="0" fontId="43" fillId="0" borderId="22" xfId="0" applyFont="1" applyBorder="1" applyAlignment="1">
      <alignment horizontal="left" wrapText="1"/>
    </xf>
    <xf numFmtId="0" fontId="43" fillId="0" borderId="23" xfId="0" applyFont="1" applyBorder="1" applyAlignment="1">
      <alignment horizontal="left" wrapText="1"/>
    </xf>
    <xf numFmtId="3" fontId="42" fillId="0" borderId="0" xfId="0" applyNumberFormat="1" applyFont="1" applyBorder="1" applyAlignment="1">
      <alignment horizontal="right" indent="1"/>
    </xf>
    <xf numFmtId="0" fontId="42" fillId="0" borderId="46" xfId="0" applyFont="1" applyBorder="1" applyAlignment="1">
      <alignment/>
    </xf>
    <xf numFmtId="0" fontId="42" fillId="0" borderId="63" xfId="0" applyFont="1" applyBorder="1" applyAlignment="1">
      <alignment/>
    </xf>
    <xf numFmtId="0" fontId="42" fillId="0" borderId="64" xfId="0" applyFont="1" applyBorder="1" applyAlignment="1">
      <alignment/>
    </xf>
    <xf numFmtId="0" fontId="42" fillId="33" borderId="13" xfId="0" applyFont="1" applyFill="1" applyBorder="1" applyAlignment="1">
      <alignment/>
    </xf>
    <xf numFmtId="0" fontId="42" fillId="33" borderId="19" xfId="0" applyFont="1" applyFill="1" applyBorder="1" applyAlignment="1">
      <alignment/>
    </xf>
    <xf numFmtId="0" fontId="42" fillId="0" borderId="54" xfId="0" applyFont="1" applyBorder="1" applyAlignment="1">
      <alignment/>
    </xf>
    <xf numFmtId="165" fontId="43" fillId="0" borderId="65" xfId="0" applyNumberFormat="1" applyFont="1" applyFill="1" applyBorder="1" applyAlignment="1">
      <alignment horizontal="right" indent="2"/>
    </xf>
    <xf numFmtId="165" fontId="43" fillId="0" borderId="66" xfId="0" applyNumberFormat="1" applyFont="1" applyFill="1" applyBorder="1" applyAlignment="1">
      <alignment horizontal="right" indent="2"/>
    </xf>
    <xf numFmtId="3" fontId="42" fillId="0" borderId="11" xfId="0" applyNumberFormat="1" applyFont="1" applyBorder="1" applyAlignment="1">
      <alignment horizontal="right" indent="2"/>
    </xf>
    <xf numFmtId="165" fontId="43" fillId="0" borderId="27" xfId="0" applyNumberFormat="1" applyFont="1" applyFill="1" applyBorder="1" applyAlignment="1">
      <alignment horizontal="right" indent="2"/>
    </xf>
    <xf numFmtId="3" fontId="43" fillId="0" borderId="67" xfId="0" applyNumberFormat="1" applyFont="1" applyFill="1" applyBorder="1" applyAlignment="1">
      <alignment horizontal="right" indent="2"/>
    </xf>
    <xf numFmtId="0" fontId="42" fillId="0" borderId="18" xfId="0" applyFont="1" applyBorder="1" applyAlignment="1">
      <alignment vertical="center"/>
    </xf>
    <xf numFmtId="0" fontId="42" fillId="0" borderId="0" xfId="0" applyFont="1" applyBorder="1" applyAlignment="1">
      <alignment vertical="center"/>
    </xf>
    <xf numFmtId="0" fontId="42" fillId="0" borderId="0" xfId="0" applyFont="1" applyAlignment="1">
      <alignment vertical="center"/>
    </xf>
    <xf numFmtId="0" fontId="42" fillId="0" borderId="13" xfId="0" applyFont="1" applyBorder="1" applyAlignment="1">
      <alignment vertical="center"/>
    </xf>
    <xf numFmtId="0" fontId="42" fillId="33" borderId="0" xfId="0" applyFont="1" applyFill="1" applyBorder="1" applyAlignment="1">
      <alignment vertical="center"/>
    </xf>
    <xf numFmtId="0" fontId="4" fillId="0" borderId="68" xfId="0" applyFont="1" applyBorder="1" applyAlignment="1">
      <alignment horizontal="left" wrapText="1"/>
    </xf>
    <xf numFmtId="0" fontId="42" fillId="0" borderId="0" xfId="0" applyFont="1" applyBorder="1" applyAlignment="1">
      <alignment horizontal="right" vertical="center"/>
    </xf>
    <xf numFmtId="3" fontId="42" fillId="0" borderId="0" xfId="0" applyNumberFormat="1" applyFont="1" applyBorder="1" applyAlignment="1">
      <alignment vertical="center"/>
    </xf>
    <xf numFmtId="0" fontId="42" fillId="0" borderId="18" xfId="0" applyFont="1" applyBorder="1" applyAlignment="1">
      <alignment horizontal="right" vertical="center" wrapText="1"/>
    </xf>
    <xf numFmtId="0" fontId="42" fillId="0" borderId="12" xfId="0" applyFont="1" applyBorder="1" applyAlignment="1">
      <alignment horizontal="right" vertical="center" wrapText="1"/>
    </xf>
    <xf numFmtId="3" fontId="42" fillId="33" borderId="33" xfId="0" applyNumberFormat="1" applyFont="1" applyFill="1" applyBorder="1" applyAlignment="1">
      <alignment vertical="center"/>
    </xf>
    <xf numFmtId="164" fontId="45" fillId="34" borderId="35" xfId="57" applyNumberFormat="1" applyFont="1" applyFill="1" applyBorder="1" applyAlignment="1" applyProtection="1">
      <alignment horizontal="center"/>
      <protection locked="0"/>
    </xf>
    <xf numFmtId="3" fontId="42" fillId="0" borderId="0" xfId="0" applyNumberFormat="1" applyFont="1" applyBorder="1" applyAlignment="1">
      <alignment horizontal="center"/>
    </xf>
    <xf numFmtId="165" fontId="44" fillId="35" borderId="69" xfId="0" applyNumberFormat="1" applyFont="1" applyFill="1" applyBorder="1" applyAlignment="1">
      <alignment horizontal="center"/>
    </xf>
    <xf numFmtId="0" fontId="42" fillId="0" borderId="13" xfId="0" applyFont="1" applyBorder="1" applyAlignment="1">
      <alignment horizontal="center"/>
    </xf>
    <xf numFmtId="165" fontId="43" fillId="0" borderId="70" xfId="0" applyNumberFormat="1" applyFont="1" applyFill="1" applyBorder="1" applyAlignment="1">
      <alignment horizontal="center"/>
    </xf>
    <xf numFmtId="167" fontId="42" fillId="0" borderId="0" xfId="42" applyNumberFormat="1" applyFont="1" applyAlignment="1">
      <alignment/>
    </xf>
    <xf numFmtId="0" fontId="43" fillId="0" borderId="12" xfId="0" applyFont="1" applyBorder="1" applyAlignment="1">
      <alignment/>
    </xf>
    <xf numFmtId="0" fontId="43" fillId="0" borderId="0" xfId="0" applyFont="1" applyBorder="1" applyAlignment="1">
      <alignment horizontal="center"/>
    </xf>
    <xf numFmtId="0" fontId="43" fillId="0" borderId="13" xfId="0" applyFont="1" applyBorder="1" applyAlignment="1">
      <alignment horizontal="center"/>
    </xf>
    <xf numFmtId="0" fontId="42" fillId="0" borderId="12" xfId="0" applyFont="1" applyBorder="1" applyAlignment="1">
      <alignment horizontal="left" indent="1"/>
    </xf>
    <xf numFmtId="0" fontId="42" fillId="0" borderId="34" xfId="0" applyFont="1" applyBorder="1" applyAlignment="1">
      <alignment horizontal="left" indent="1"/>
    </xf>
    <xf numFmtId="0" fontId="42" fillId="0" borderId="0" xfId="0" applyFont="1" applyBorder="1" applyAlignment="1">
      <alignment horizontal="left" indent="1"/>
    </xf>
    <xf numFmtId="0" fontId="42" fillId="0" borderId="18" xfId="0" applyFont="1" applyBorder="1" applyAlignment="1">
      <alignment horizontal="left" indent="1"/>
    </xf>
    <xf numFmtId="164" fontId="42" fillId="0" borderId="35" xfId="57" applyNumberFormat="1" applyFont="1" applyBorder="1" applyAlignment="1">
      <alignment horizontal="left" indent="5"/>
    </xf>
    <xf numFmtId="0" fontId="42" fillId="0" borderId="35" xfId="0" applyFont="1" applyBorder="1" applyAlignment="1">
      <alignment horizontal="center"/>
    </xf>
    <xf numFmtId="3" fontId="42" fillId="34" borderId="35" xfId="0" applyNumberFormat="1" applyFont="1" applyFill="1" applyBorder="1" applyAlignment="1" applyProtection="1">
      <alignment horizontal="center"/>
      <protection locked="0"/>
    </xf>
    <xf numFmtId="165" fontId="43" fillId="0" borderId="47" xfId="0" applyNumberFormat="1" applyFont="1" applyFill="1" applyBorder="1" applyAlignment="1">
      <alignment horizontal="right" indent="1"/>
    </xf>
    <xf numFmtId="165" fontId="44" fillId="35" borderId="69" xfId="0" applyNumberFormat="1" applyFont="1" applyFill="1" applyBorder="1" applyAlignment="1">
      <alignment horizontal="right" indent="2"/>
    </xf>
    <xf numFmtId="165" fontId="44" fillId="35" borderId="71" xfId="0" applyNumberFormat="1" applyFont="1" applyFill="1" applyBorder="1" applyAlignment="1">
      <alignment horizontal="right" indent="2"/>
    </xf>
    <xf numFmtId="165" fontId="42" fillId="0" borderId="19" xfId="0" applyNumberFormat="1" applyFont="1" applyBorder="1" applyAlignment="1">
      <alignment horizontal="right" indent="2"/>
    </xf>
    <xf numFmtId="3" fontId="42" fillId="0" borderId="19" xfId="0" applyNumberFormat="1" applyFont="1" applyBorder="1" applyAlignment="1">
      <alignment horizontal="right" indent="2"/>
    </xf>
    <xf numFmtId="3" fontId="42" fillId="0" borderId="72" xfId="0" applyNumberFormat="1" applyFont="1" applyBorder="1" applyAlignment="1">
      <alignment horizontal="right" indent="2"/>
    </xf>
    <xf numFmtId="3" fontId="42" fillId="0" borderId="19" xfId="0" applyNumberFormat="1" applyFont="1" applyBorder="1" applyAlignment="1">
      <alignment horizontal="right" vertical="center" indent="2"/>
    </xf>
    <xf numFmtId="3" fontId="42" fillId="0" borderId="13" xfId="0" applyNumberFormat="1" applyFont="1" applyFill="1" applyBorder="1" applyAlignment="1">
      <alignment horizontal="right" vertical="center" indent="2"/>
    </xf>
    <xf numFmtId="165" fontId="42" fillId="0" borderId="73" xfId="0" applyNumberFormat="1" applyFont="1" applyFill="1" applyBorder="1" applyAlignment="1">
      <alignment horizontal="right" indent="2"/>
    </xf>
    <xf numFmtId="3" fontId="42" fillId="0" borderId="73" xfId="0" applyNumberFormat="1" applyFont="1" applyFill="1" applyBorder="1" applyAlignment="1">
      <alignment horizontal="right" indent="2"/>
    </xf>
    <xf numFmtId="37" fontId="42" fillId="0" borderId="19" xfId="0" applyNumberFormat="1" applyFont="1" applyBorder="1" applyAlignment="1">
      <alignment horizontal="right" vertical="center" indent="2"/>
    </xf>
    <xf numFmtId="37" fontId="42" fillId="0" borderId="13" xfId="0" applyNumberFormat="1" applyFont="1" applyFill="1" applyBorder="1" applyAlignment="1">
      <alignment horizontal="right" vertical="center" indent="2"/>
    </xf>
    <xf numFmtId="0" fontId="43" fillId="0" borderId="74" xfId="0" applyFont="1" applyBorder="1" applyAlignment="1">
      <alignment horizontal="center"/>
    </xf>
    <xf numFmtId="3" fontId="45" fillId="0" borderId="75" xfId="0" applyNumberFormat="1" applyFont="1" applyFill="1" applyBorder="1" applyAlignment="1" applyProtection="1">
      <alignment horizontal="right" indent="3"/>
      <protection/>
    </xf>
    <xf numFmtId="3" fontId="42" fillId="0" borderId="19" xfId="0" applyNumberFormat="1" applyFont="1" applyFill="1" applyBorder="1" applyAlignment="1">
      <alignment horizontal="right" indent="2"/>
    </xf>
    <xf numFmtId="0" fontId="46" fillId="0" borderId="18" xfId="0" applyFont="1" applyBorder="1" applyAlignment="1">
      <alignment horizontal="left" vertical="center"/>
    </xf>
    <xf numFmtId="0" fontId="46" fillId="0" borderId="18" xfId="0" applyFont="1" applyBorder="1" applyAlignment="1">
      <alignment horizontal="left" vertical="center" wrapText="1"/>
    </xf>
    <xf numFmtId="0" fontId="46" fillId="0" borderId="12" xfId="0" applyFont="1" applyBorder="1" applyAlignment="1">
      <alignment horizontal="left" vertical="center"/>
    </xf>
    <xf numFmtId="0" fontId="43" fillId="0" borderId="22" xfId="0" applyFont="1" applyBorder="1" applyAlignment="1">
      <alignment horizontal="left" wrapText="1"/>
    </xf>
    <xf numFmtId="0" fontId="43" fillId="0" borderId="14" xfId="0" applyFont="1" applyBorder="1" applyAlignment="1">
      <alignment horizontal="left" wrapText="1"/>
    </xf>
    <xf numFmtId="0" fontId="43" fillId="0" borderId="23" xfId="0" applyFont="1" applyBorder="1" applyAlignment="1">
      <alignment horizontal="left" wrapText="1"/>
    </xf>
    <xf numFmtId="0" fontId="43" fillId="0" borderId="20" xfId="0" applyFont="1" applyBorder="1" applyAlignment="1">
      <alignment horizontal="left" wrapText="1"/>
    </xf>
    <xf numFmtId="0" fontId="42" fillId="0" borderId="52" xfId="0" applyFont="1" applyFill="1" applyBorder="1" applyAlignment="1">
      <alignment horizontal="left" vertical="center" wrapText="1"/>
    </xf>
    <xf numFmtId="0" fontId="42" fillId="0" borderId="54" xfId="0" applyFont="1" applyFill="1" applyBorder="1" applyAlignment="1">
      <alignment horizontal="left" vertical="center" wrapText="1"/>
    </xf>
    <xf numFmtId="0" fontId="42" fillId="0" borderId="53" xfId="0" applyFont="1" applyFill="1" applyBorder="1" applyAlignment="1">
      <alignment horizontal="left" vertical="center" wrapText="1"/>
    </xf>
    <xf numFmtId="0" fontId="42" fillId="0" borderId="21" xfId="0" applyFont="1" applyFill="1" applyBorder="1" applyAlignment="1">
      <alignment horizontal="left" vertical="center" wrapText="1"/>
    </xf>
    <xf numFmtId="0" fontId="42" fillId="0" borderId="0" xfId="0" applyFont="1" applyFill="1" applyBorder="1" applyAlignment="1">
      <alignment horizontal="left" vertical="center" wrapText="1"/>
    </xf>
    <xf numFmtId="0" fontId="42" fillId="0" borderId="10" xfId="0" applyFont="1" applyFill="1" applyBorder="1" applyAlignment="1">
      <alignment horizontal="left" vertical="center" wrapText="1"/>
    </xf>
    <xf numFmtId="0" fontId="42" fillId="0" borderId="76" xfId="0" applyFont="1" applyFill="1" applyBorder="1" applyAlignment="1">
      <alignment horizontal="left" vertical="center" wrapText="1"/>
    </xf>
    <xf numFmtId="0" fontId="42" fillId="0" borderId="77" xfId="0" applyFont="1" applyFill="1" applyBorder="1" applyAlignment="1">
      <alignment horizontal="left" vertical="center" wrapText="1"/>
    </xf>
    <xf numFmtId="0" fontId="42" fillId="0" borderId="78" xfId="0" applyFont="1" applyFill="1" applyBorder="1" applyAlignment="1">
      <alignment horizontal="left" vertical="center" wrapText="1"/>
    </xf>
    <xf numFmtId="0" fontId="43" fillId="0" borderId="79" xfId="0" applyFont="1" applyBorder="1" applyAlignment="1">
      <alignment horizontal="center" vertical="center"/>
    </xf>
    <xf numFmtId="0" fontId="43" fillId="0" borderId="80" xfId="0" applyFont="1" applyBorder="1" applyAlignment="1">
      <alignment horizontal="center" vertical="center"/>
    </xf>
    <xf numFmtId="0" fontId="43" fillId="0" borderId="81" xfId="0" applyFont="1" applyBorder="1" applyAlignment="1">
      <alignment horizontal="center" vertical="center"/>
    </xf>
    <xf numFmtId="0" fontId="43" fillId="0" borderId="29" xfId="0" applyFont="1" applyBorder="1" applyAlignment="1">
      <alignment horizontal="center" vertical="center"/>
    </xf>
    <xf numFmtId="0" fontId="43" fillId="0" borderId="82" xfId="0" applyFont="1" applyBorder="1" applyAlignment="1">
      <alignment horizontal="center"/>
    </xf>
    <xf numFmtId="0" fontId="43" fillId="0" borderId="83" xfId="0" applyFont="1" applyBorder="1" applyAlignment="1">
      <alignment horizontal="center"/>
    </xf>
    <xf numFmtId="0" fontId="43" fillId="0" borderId="84" xfId="0" applyFont="1" applyBorder="1" applyAlignment="1">
      <alignment horizontal="center"/>
    </xf>
    <xf numFmtId="0" fontId="43" fillId="0" borderId="85" xfId="0" applyFont="1" applyBorder="1" applyAlignment="1">
      <alignment horizontal="center" vertical="center"/>
    </xf>
    <xf numFmtId="0" fontId="43" fillId="0" borderId="86"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6"/>
  <sheetViews>
    <sheetView showGridLines="0" showRowColHeaders="0" tabSelected="1" zoomScaleSheetLayoutView="90" zoomScalePageLayoutView="0" workbookViewId="0" topLeftCell="A1">
      <selection activeCell="I19" sqref="I19"/>
    </sheetView>
  </sheetViews>
  <sheetFormatPr defaultColWidth="9.140625" defaultRowHeight="15"/>
  <cols>
    <col min="1" max="1" width="4.421875" style="37" customWidth="1"/>
    <col min="2" max="2" width="33.28125" style="1" customWidth="1"/>
    <col min="3" max="5" width="16.28125" style="1" customWidth="1"/>
    <col min="6" max="6" width="4.421875" style="37" customWidth="1"/>
    <col min="7" max="7" width="35.7109375" style="1" customWidth="1"/>
    <col min="8" max="10" width="17.7109375" style="1" customWidth="1"/>
    <col min="11" max="11" width="20.421875" style="1" customWidth="1"/>
    <col min="12" max="19" width="10.57421875" style="1" customWidth="1"/>
    <col min="20" max="16384" width="9.140625" style="1" customWidth="1"/>
  </cols>
  <sheetData>
    <row r="1" ht="12.75">
      <c r="A1" s="118" t="s">
        <v>38</v>
      </c>
    </row>
    <row r="2" ht="7.5" customHeight="1" thickBot="1"/>
    <row r="3" spans="2:8" ht="13.5" thickBot="1">
      <c r="B3" s="72" t="s">
        <v>53</v>
      </c>
      <c r="C3" s="69"/>
      <c r="G3" s="71" t="s">
        <v>54</v>
      </c>
      <c r="H3" s="70"/>
    </row>
    <row r="4" spans="7:8" ht="13.5" thickBot="1">
      <c r="G4" s="143" t="s">
        <v>55</v>
      </c>
      <c r="H4" s="144"/>
    </row>
    <row r="5" spans="1:8" s="118" customFormat="1" ht="13.5" thickBot="1">
      <c r="A5" s="123"/>
      <c r="F5" s="123"/>
      <c r="G5" s="145"/>
      <c r="H5" s="146"/>
    </row>
    <row r="6" spans="2:10" ht="12.75" customHeight="1">
      <c r="B6" s="221" t="s">
        <v>57</v>
      </c>
      <c r="C6" s="222"/>
      <c r="D6" s="222"/>
      <c r="E6" s="222"/>
      <c r="F6" s="222"/>
      <c r="G6" s="222"/>
      <c r="H6" s="222"/>
      <c r="I6" s="222"/>
      <c r="J6" s="223"/>
    </row>
    <row r="7" spans="1:10" s="118" customFormat="1" ht="15" customHeight="1">
      <c r="A7" s="123"/>
      <c r="B7" s="224"/>
      <c r="C7" s="225"/>
      <c r="D7" s="225"/>
      <c r="E7" s="225"/>
      <c r="F7" s="225"/>
      <c r="G7" s="225"/>
      <c r="H7" s="225"/>
      <c r="I7" s="225"/>
      <c r="J7" s="226"/>
    </row>
    <row r="8" spans="2:10" ht="15" customHeight="1">
      <c r="B8" s="224"/>
      <c r="C8" s="225"/>
      <c r="D8" s="225"/>
      <c r="E8" s="225"/>
      <c r="F8" s="225"/>
      <c r="G8" s="225"/>
      <c r="H8" s="225"/>
      <c r="I8" s="225"/>
      <c r="J8" s="226"/>
    </row>
    <row r="9" spans="2:10" ht="15" customHeight="1">
      <c r="B9" s="224"/>
      <c r="C9" s="225"/>
      <c r="D9" s="225"/>
      <c r="E9" s="225"/>
      <c r="F9" s="225"/>
      <c r="G9" s="225"/>
      <c r="H9" s="225"/>
      <c r="I9" s="225"/>
      <c r="J9" s="226"/>
    </row>
    <row r="10" spans="2:10" ht="9" customHeight="1">
      <c r="B10" s="224"/>
      <c r="C10" s="225"/>
      <c r="D10" s="225"/>
      <c r="E10" s="225"/>
      <c r="F10" s="225"/>
      <c r="G10" s="225"/>
      <c r="H10" s="225"/>
      <c r="I10" s="225"/>
      <c r="J10" s="226"/>
    </row>
    <row r="11" spans="2:10" ht="15" customHeight="1" thickBot="1">
      <c r="B11" s="227"/>
      <c r="C11" s="228"/>
      <c r="D11" s="228"/>
      <c r="E11" s="228"/>
      <c r="F11" s="228"/>
      <c r="G11" s="228"/>
      <c r="H11" s="228"/>
      <c r="I11" s="228"/>
      <c r="J11" s="229"/>
    </row>
    <row r="12" spans="5:10" ht="13.5" thickBot="1">
      <c r="E12" s="166"/>
      <c r="J12" s="3"/>
    </row>
    <row r="13" spans="1:11" ht="15.75" customHeight="1" thickBot="1" thickTop="1">
      <c r="A13" s="164"/>
      <c r="B13" s="234" t="s">
        <v>64</v>
      </c>
      <c r="C13" s="235"/>
      <c r="D13" s="235"/>
      <c r="E13" s="236"/>
      <c r="F13" s="165"/>
      <c r="G13" s="238" t="s">
        <v>52</v>
      </c>
      <c r="H13" s="238"/>
      <c r="I13" s="238"/>
      <c r="J13" s="238"/>
      <c r="K13" s="24"/>
    </row>
    <row r="14" spans="2:10" ht="13.5" thickBot="1">
      <c r="B14" s="14"/>
      <c r="E14" s="18"/>
      <c r="F14" s="38"/>
      <c r="G14" s="24"/>
      <c r="H14" s="3"/>
      <c r="I14" s="3"/>
      <c r="J14" s="26"/>
    </row>
    <row r="15" spans="1:10" ht="13.5" thickBot="1">
      <c r="A15" s="164"/>
      <c r="B15" s="237" t="s">
        <v>10</v>
      </c>
      <c r="C15" s="233"/>
      <c r="D15" s="174"/>
      <c r="E15" s="175"/>
      <c r="F15" s="176"/>
      <c r="G15" s="230" t="s">
        <v>10</v>
      </c>
      <c r="H15" s="231"/>
      <c r="I15" s="161"/>
      <c r="J15" s="55"/>
    </row>
    <row r="16" spans="2:10" ht="15">
      <c r="B16" s="163"/>
      <c r="E16" s="18"/>
      <c r="F16" s="39"/>
      <c r="G16" s="24"/>
      <c r="I16"/>
      <c r="J16" s="26"/>
    </row>
    <row r="17" spans="2:11" ht="13.5" thickBot="1">
      <c r="B17" s="126"/>
      <c r="C17" s="49" t="s">
        <v>2</v>
      </c>
      <c r="D17" s="49" t="s">
        <v>0</v>
      </c>
      <c r="E17" s="50" t="s">
        <v>1</v>
      </c>
      <c r="F17" s="39"/>
      <c r="G17" s="128"/>
      <c r="H17" s="57" t="s">
        <v>2</v>
      </c>
      <c r="I17" s="57" t="s">
        <v>0</v>
      </c>
      <c r="J17" s="61" t="s">
        <v>1</v>
      </c>
      <c r="K17" s="3"/>
    </row>
    <row r="18" spans="1:11" s="118" customFormat="1" ht="13.5" thickTop="1">
      <c r="A18" s="123"/>
      <c r="B18" s="189" t="s">
        <v>58</v>
      </c>
      <c r="C18" s="190"/>
      <c r="D18" s="190"/>
      <c r="E18" s="191"/>
      <c r="F18" s="39"/>
      <c r="G18" s="34" t="s">
        <v>58</v>
      </c>
      <c r="H18" s="190"/>
      <c r="I18" s="211"/>
      <c r="J18" s="55"/>
      <c r="K18" s="120"/>
    </row>
    <row r="19" spans="2:11" ht="14.25">
      <c r="B19" s="192" t="s">
        <v>11</v>
      </c>
      <c r="C19" s="92">
        <v>1</v>
      </c>
      <c r="D19" s="133">
        <v>8000000</v>
      </c>
      <c r="E19" s="134">
        <v>8000000</v>
      </c>
      <c r="F19" s="77"/>
      <c r="G19" s="194" t="s">
        <v>11</v>
      </c>
      <c r="H19" s="80">
        <v>1</v>
      </c>
      <c r="I19" s="141">
        <v>8000000</v>
      </c>
      <c r="J19" s="207">
        <f>IF($H$44=1,I19*H19,"")</f>
        <v>8000000</v>
      </c>
      <c r="K19" s="24"/>
    </row>
    <row r="20" spans="2:10" ht="14.25">
      <c r="B20" s="192" t="s">
        <v>12</v>
      </c>
      <c r="C20" s="92">
        <v>1</v>
      </c>
      <c r="D20" s="88">
        <v>10000000</v>
      </c>
      <c r="E20" s="93">
        <v>10000000</v>
      </c>
      <c r="F20" s="40"/>
      <c r="G20" s="195" t="s">
        <v>12</v>
      </c>
      <c r="H20" s="80">
        <v>1</v>
      </c>
      <c r="I20" s="85">
        <v>10000000</v>
      </c>
      <c r="J20" s="208">
        <f aca="true" t="shared" si="0" ref="J20:J27">IF($H$44=1,I20*H20,"")</f>
        <v>10000000</v>
      </c>
    </row>
    <row r="21" spans="2:10" ht="14.25">
      <c r="B21" s="192" t="s">
        <v>13</v>
      </c>
      <c r="C21" s="92">
        <v>66</v>
      </c>
      <c r="D21" s="88">
        <v>3000</v>
      </c>
      <c r="E21" s="93">
        <v>198000</v>
      </c>
      <c r="F21" s="40"/>
      <c r="G21" s="195" t="s">
        <v>13</v>
      </c>
      <c r="H21" s="80">
        <v>66</v>
      </c>
      <c r="I21" s="85">
        <v>3000</v>
      </c>
      <c r="J21" s="208">
        <f t="shared" si="0"/>
        <v>198000</v>
      </c>
    </row>
    <row r="22" spans="2:10" ht="14.25">
      <c r="B22" s="192" t="s">
        <v>14</v>
      </c>
      <c r="C22" s="92">
        <v>66</v>
      </c>
      <c r="D22" s="88">
        <v>1000</v>
      </c>
      <c r="E22" s="93">
        <v>66000</v>
      </c>
      <c r="F22" s="40"/>
      <c r="G22" s="195" t="s">
        <v>14</v>
      </c>
      <c r="H22" s="80">
        <v>66</v>
      </c>
      <c r="I22" s="85">
        <v>1000</v>
      </c>
      <c r="J22" s="208">
        <f t="shared" si="0"/>
        <v>66000</v>
      </c>
    </row>
    <row r="23" spans="2:10" ht="14.25">
      <c r="B23" s="192" t="s">
        <v>15</v>
      </c>
      <c r="C23" s="92">
        <v>66</v>
      </c>
      <c r="D23" s="88">
        <v>1500</v>
      </c>
      <c r="E23" s="93">
        <v>99000</v>
      </c>
      <c r="F23" s="40"/>
      <c r="G23" s="195" t="s">
        <v>15</v>
      </c>
      <c r="H23" s="80">
        <v>66</v>
      </c>
      <c r="I23" s="87">
        <v>1500</v>
      </c>
      <c r="J23" s="208">
        <f t="shared" si="0"/>
        <v>99000</v>
      </c>
    </row>
    <row r="24" spans="1:10" s="118" customFormat="1" ht="14.25">
      <c r="A24" s="123"/>
      <c r="B24" s="35" t="s">
        <v>59</v>
      </c>
      <c r="C24" s="92"/>
      <c r="D24" s="88"/>
      <c r="E24" s="93"/>
      <c r="F24" s="40"/>
      <c r="G24" s="34" t="s">
        <v>59</v>
      </c>
      <c r="H24" s="80"/>
      <c r="I24" s="212"/>
      <c r="J24" s="213"/>
    </row>
    <row r="25" spans="2:10" ht="14.25">
      <c r="B25" s="192" t="s">
        <v>16</v>
      </c>
      <c r="C25" s="92">
        <v>188</v>
      </c>
      <c r="D25" s="95">
        <v>28785</v>
      </c>
      <c r="E25" s="93">
        <v>5411580</v>
      </c>
      <c r="F25" s="40"/>
      <c r="G25" s="193" t="s">
        <v>16</v>
      </c>
      <c r="H25" s="82">
        <v>188</v>
      </c>
      <c r="I25" s="86">
        <v>28785</v>
      </c>
      <c r="J25" s="208">
        <f t="shared" si="0"/>
        <v>5411580</v>
      </c>
    </row>
    <row r="26" spans="2:11" ht="14.25">
      <c r="B26" s="192" t="s">
        <v>17</v>
      </c>
      <c r="C26" s="92">
        <v>72</v>
      </c>
      <c r="D26" s="95">
        <v>148194</v>
      </c>
      <c r="E26" s="93">
        <v>10669968</v>
      </c>
      <c r="F26" s="40"/>
      <c r="G26" s="193" t="s">
        <v>17</v>
      </c>
      <c r="H26" s="83">
        <v>72</v>
      </c>
      <c r="I26" s="87">
        <v>148194</v>
      </c>
      <c r="J26" s="208">
        <f t="shared" si="0"/>
        <v>10669968</v>
      </c>
      <c r="K26" s="3"/>
    </row>
    <row r="27" spans="2:11" ht="14.25">
      <c r="B27" s="192" t="s">
        <v>18</v>
      </c>
      <c r="C27" s="92">
        <v>72</v>
      </c>
      <c r="D27" s="95">
        <v>349742</v>
      </c>
      <c r="E27" s="93">
        <v>25181424</v>
      </c>
      <c r="F27" s="40"/>
      <c r="G27" s="193" t="s">
        <v>18</v>
      </c>
      <c r="H27" s="81">
        <v>72</v>
      </c>
      <c r="I27" s="85">
        <v>349742</v>
      </c>
      <c r="J27" s="208">
        <f t="shared" si="0"/>
        <v>25181424</v>
      </c>
      <c r="K27" s="24"/>
    </row>
    <row r="28" spans="2:10" ht="13.5" thickBot="1">
      <c r="B28" s="14"/>
      <c r="C28" s="3"/>
      <c r="D28" s="3"/>
      <c r="E28" s="16"/>
      <c r="F28" s="38"/>
      <c r="G28" s="24"/>
      <c r="H28" s="3"/>
      <c r="I28" s="3"/>
      <c r="J28" s="26"/>
    </row>
    <row r="29" spans="2:10" ht="16.5" thickBot="1" thickTop="1">
      <c r="B29" s="127" t="s">
        <v>45</v>
      </c>
      <c r="C29" s="44"/>
      <c r="D29" s="21"/>
      <c r="E29" s="199">
        <f>SUM(E19:E27)</f>
        <v>59625972</v>
      </c>
      <c r="F29" s="41"/>
      <c r="G29" s="34" t="s">
        <v>45</v>
      </c>
      <c r="H29" s="31"/>
      <c r="I29" s="9"/>
      <c r="J29" s="200">
        <f>SUM(J19:J27)</f>
        <v>59625972</v>
      </c>
    </row>
    <row r="30" spans="2:14" ht="13.5" thickTop="1">
      <c r="B30" s="14"/>
      <c r="C30" s="3"/>
      <c r="D30" s="3"/>
      <c r="E30" s="13"/>
      <c r="F30" s="38"/>
      <c r="G30" s="22"/>
      <c r="H30" s="3"/>
      <c r="I30" s="23"/>
      <c r="J30" s="64"/>
      <c r="L30" s="3"/>
      <c r="M30" s="3"/>
      <c r="N30" s="3"/>
    </row>
    <row r="31" spans="2:14" ht="13.5" thickBot="1">
      <c r="B31" s="14"/>
      <c r="C31" s="120"/>
      <c r="D31" s="3"/>
      <c r="E31" s="16"/>
      <c r="F31" s="38"/>
      <c r="G31" s="172"/>
      <c r="H31" s="173"/>
      <c r="I31" s="3"/>
      <c r="J31" s="26"/>
      <c r="L31" s="3"/>
      <c r="M31" s="3"/>
      <c r="N31" s="3"/>
    </row>
    <row r="32" spans="2:14" ht="16.5" customHeight="1" thickBot="1">
      <c r="B32" s="232" t="s">
        <v>43</v>
      </c>
      <c r="C32" s="233"/>
      <c r="D32" s="3"/>
      <c r="E32" s="16"/>
      <c r="F32" s="38"/>
      <c r="G32" s="230" t="s">
        <v>43</v>
      </c>
      <c r="H32" s="231"/>
      <c r="I32" s="161"/>
      <c r="J32" s="26"/>
      <c r="L32" s="3"/>
      <c r="M32" s="3"/>
      <c r="N32" s="3"/>
    </row>
    <row r="33" spans="2:14" ht="12.75">
      <c r="B33" s="163"/>
      <c r="C33" s="162"/>
      <c r="E33" s="16"/>
      <c r="F33" s="39"/>
      <c r="G33" s="24"/>
      <c r="J33" s="26"/>
      <c r="L33" s="3"/>
      <c r="M33" s="3"/>
      <c r="N33" s="3"/>
    </row>
    <row r="34" spans="1:14" s="4" customFormat="1" ht="13.5" thickBot="1">
      <c r="A34" s="45"/>
      <c r="B34" s="48" t="s">
        <v>9</v>
      </c>
      <c r="C34" s="49" t="s">
        <v>2</v>
      </c>
      <c r="D34" s="49" t="s">
        <v>0</v>
      </c>
      <c r="E34" s="50" t="s">
        <v>1</v>
      </c>
      <c r="F34" s="39"/>
      <c r="G34" s="56" t="s">
        <v>6</v>
      </c>
      <c r="H34" s="57" t="s">
        <v>2</v>
      </c>
      <c r="I34" s="57" t="s">
        <v>0</v>
      </c>
      <c r="J34" s="61" t="s">
        <v>1</v>
      </c>
      <c r="L34" s="47"/>
      <c r="M34" s="47"/>
      <c r="N34" s="47"/>
    </row>
    <row r="35" spans="2:14" ht="17.25" customHeight="1" thickTop="1">
      <c r="B35" s="32" t="s">
        <v>19</v>
      </c>
      <c r="C35" s="92">
        <v>188</v>
      </c>
      <c r="D35" s="84">
        <v>1000</v>
      </c>
      <c r="E35" s="94">
        <v>188000</v>
      </c>
      <c r="F35" s="75"/>
      <c r="G35" s="74" t="s">
        <v>19</v>
      </c>
      <c r="H35" s="107">
        <f>H25</f>
        <v>188</v>
      </c>
      <c r="I35" s="142">
        <v>1000</v>
      </c>
      <c r="J35" s="202">
        <f>H35*I35</f>
        <v>188000</v>
      </c>
      <c r="L35" s="3"/>
      <c r="M35" s="3"/>
      <c r="N35" s="3"/>
    </row>
    <row r="36" spans="2:14" ht="14.25">
      <c r="B36" s="32" t="s">
        <v>20</v>
      </c>
      <c r="C36" s="92">
        <v>72</v>
      </c>
      <c r="D36" s="84">
        <v>1000</v>
      </c>
      <c r="E36" s="94">
        <v>72000</v>
      </c>
      <c r="F36" s="41"/>
      <c r="G36" s="33" t="s">
        <v>20</v>
      </c>
      <c r="H36" s="107">
        <f>H26</f>
        <v>72</v>
      </c>
      <c r="I36" s="79">
        <v>1000</v>
      </c>
      <c r="J36" s="203">
        <f>H36*I36</f>
        <v>72000</v>
      </c>
      <c r="L36" s="3"/>
      <c r="M36" s="3"/>
      <c r="N36" s="3"/>
    </row>
    <row r="37" spans="2:10" ht="14.25">
      <c r="B37" s="32" t="s">
        <v>21</v>
      </c>
      <c r="C37" s="92">
        <v>72</v>
      </c>
      <c r="D37" s="84">
        <v>1000</v>
      </c>
      <c r="E37" s="94">
        <v>72000</v>
      </c>
      <c r="F37" s="41"/>
      <c r="G37" s="33" t="s">
        <v>21</v>
      </c>
      <c r="H37" s="107">
        <f>H27</f>
        <v>72</v>
      </c>
      <c r="I37" s="79">
        <v>1000</v>
      </c>
      <c r="J37" s="203">
        <f>H37*I37</f>
        <v>72000</v>
      </c>
    </row>
    <row r="38" spans="2:10" ht="14.25">
      <c r="B38" s="32" t="s">
        <v>47</v>
      </c>
      <c r="C38" s="92">
        <v>25</v>
      </c>
      <c r="D38" s="84">
        <v>500</v>
      </c>
      <c r="E38" s="94">
        <v>12500</v>
      </c>
      <c r="F38" s="41"/>
      <c r="G38" s="76" t="s">
        <v>47</v>
      </c>
      <c r="H38" s="83">
        <v>25</v>
      </c>
      <c r="I38" s="90">
        <v>500</v>
      </c>
      <c r="J38" s="203">
        <f>H38*I38</f>
        <v>12500</v>
      </c>
    </row>
    <row r="39" spans="2:10" ht="15" thickBot="1">
      <c r="B39" s="32" t="s">
        <v>22</v>
      </c>
      <c r="C39" s="92">
        <v>75</v>
      </c>
      <c r="D39" s="84">
        <v>250</v>
      </c>
      <c r="E39" s="94">
        <v>18750</v>
      </c>
      <c r="F39" s="75"/>
      <c r="G39" s="74" t="s">
        <v>22</v>
      </c>
      <c r="H39" s="81">
        <v>75</v>
      </c>
      <c r="I39" s="79">
        <v>250</v>
      </c>
      <c r="J39" s="203">
        <f>H39*I39</f>
        <v>18750</v>
      </c>
    </row>
    <row r="40" spans="2:10" ht="16.5" thickBot="1" thickTop="1">
      <c r="B40" s="35" t="s">
        <v>46</v>
      </c>
      <c r="C40" s="44"/>
      <c r="D40" s="8"/>
      <c r="E40" s="167">
        <v>363250</v>
      </c>
      <c r="F40" s="75"/>
      <c r="G40" s="129" t="s">
        <v>46</v>
      </c>
      <c r="H40" s="31"/>
      <c r="I40" s="59"/>
      <c r="J40" s="200">
        <f>SUM(J35:J39)</f>
        <v>363250</v>
      </c>
    </row>
    <row r="41" spans="2:10" ht="15.75" thickTop="1">
      <c r="B41" s="67"/>
      <c r="C41" s="3"/>
      <c r="D41" s="68"/>
      <c r="E41" s="94"/>
      <c r="F41" s="41"/>
      <c r="G41" s="34"/>
      <c r="H41" s="8"/>
      <c r="I41" s="8"/>
      <c r="J41" s="73"/>
    </row>
    <row r="42" spans="2:10" ht="15.75" thickBot="1">
      <c r="B42" s="51" t="s">
        <v>34</v>
      </c>
      <c r="C42" s="3"/>
      <c r="D42" s="8"/>
      <c r="E42" s="94"/>
      <c r="F42" s="41"/>
      <c r="G42" s="62" t="s">
        <v>34</v>
      </c>
      <c r="H42" s="8"/>
      <c r="I42" s="8"/>
      <c r="J42" s="73"/>
    </row>
    <row r="43" spans="2:10" ht="13.5" thickTop="1">
      <c r="B43" s="15"/>
      <c r="C43" s="3"/>
      <c r="D43" s="8"/>
      <c r="E43" s="94"/>
      <c r="F43" s="41"/>
      <c r="G43" s="25"/>
      <c r="H43" s="8"/>
      <c r="I43" s="8"/>
      <c r="J43" s="28"/>
    </row>
    <row r="44" spans="2:10" ht="12.75">
      <c r="B44" s="15" t="s">
        <v>62</v>
      </c>
      <c r="C44" s="197">
        <v>1</v>
      </c>
      <c r="D44" s="10"/>
      <c r="E44" s="97"/>
      <c r="F44" s="42"/>
      <c r="G44" s="25" t="s">
        <v>62</v>
      </c>
      <c r="H44" s="198">
        <v>1</v>
      </c>
      <c r="I44" s="11"/>
      <c r="J44" s="29"/>
    </row>
    <row r="45" spans="2:10" ht="12.75">
      <c r="B45" s="15" t="s">
        <v>23</v>
      </c>
      <c r="C45" s="104">
        <v>0.02</v>
      </c>
      <c r="D45" s="8"/>
      <c r="E45" s="94"/>
      <c r="F45" s="41"/>
      <c r="G45" s="25" t="s">
        <v>23</v>
      </c>
      <c r="H45" s="100">
        <v>0.02</v>
      </c>
      <c r="I45" s="8"/>
      <c r="J45" s="28"/>
    </row>
    <row r="46" spans="2:10" ht="12.75">
      <c r="B46" s="15"/>
      <c r="C46" s="91"/>
      <c r="D46" s="8"/>
      <c r="E46" s="94"/>
      <c r="F46" s="41"/>
      <c r="G46" s="25"/>
      <c r="H46" s="78"/>
      <c r="I46" s="8"/>
      <c r="J46" s="28"/>
    </row>
    <row r="47" spans="2:10" ht="27" customHeight="1" thickBot="1">
      <c r="B47" s="217" t="s">
        <v>56</v>
      </c>
      <c r="C47" s="218"/>
      <c r="D47" s="8"/>
      <c r="E47" s="94"/>
      <c r="F47" s="41"/>
      <c r="G47" s="219" t="s">
        <v>8</v>
      </c>
      <c r="H47" s="220"/>
      <c r="I47" s="8"/>
      <c r="J47" s="28"/>
    </row>
    <row r="48" spans="2:10" ht="19.5" customHeight="1" thickTop="1">
      <c r="B48" s="216" t="s">
        <v>60</v>
      </c>
      <c r="C48" s="178"/>
      <c r="D48" s="179"/>
      <c r="E48" s="206">
        <v>72032725.5534</v>
      </c>
      <c r="F48" s="41"/>
      <c r="G48" s="214" t="s">
        <v>60</v>
      </c>
      <c r="H48" s="178"/>
      <c r="I48" s="179"/>
      <c r="J48" s="205">
        <f>IF(H44=1,B83,IF(H44=2,B84,IF(H44=3,B85,IF(H44=4,B86,IF(H44=5,B87,"Enter year 1 - 5 in year box")))))</f>
        <v>72032725.5534</v>
      </c>
    </row>
    <row r="49" spans="1:10" s="118" customFormat="1" ht="24.75" customHeight="1" thickBot="1">
      <c r="A49" s="123"/>
      <c r="B49" s="216" t="s">
        <v>49</v>
      </c>
      <c r="C49" s="178"/>
      <c r="D49" s="179"/>
      <c r="E49" s="210">
        <v>-1788880</v>
      </c>
      <c r="F49" s="124"/>
      <c r="G49" s="215" t="s">
        <v>49</v>
      </c>
      <c r="H49" s="178"/>
      <c r="I49" s="179"/>
      <c r="J49" s="209">
        <f>IF($H$44=1,$B$97,IF($H$44=2,$B$98,IF($H$44=3,$B$99,IF($H$44=4,$B$100,IF($H$44=5,$B$101,"Enter year 1 - 5 in year box")))))</f>
        <v>-1788880.08</v>
      </c>
    </row>
    <row r="50" spans="2:10" ht="26.25" thickBot="1" thickTop="1">
      <c r="B50" s="181" t="s">
        <v>50</v>
      </c>
      <c r="C50" s="196">
        <v>0.54</v>
      </c>
      <c r="D50" s="186"/>
      <c r="E50" s="187">
        <v>37108792</v>
      </c>
      <c r="F50" s="182"/>
      <c r="G50" s="180" t="s">
        <v>50</v>
      </c>
      <c r="H50" s="183">
        <v>0.54</v>
      </c>
      <c r="I50" s="184"/>
      <c r="J50" s="185">
        <f>J48*H50+J49</f>
        <v>37108791.718836</v>
      </c>
    </row>
    <row r="51" spans="2:10" ht="20.25" customHeight="1" thickTop="1">
      <c r="B51" s="15"/>
      <c r="C51" s="84"/>
      <c r="D51" s="160" t="s">
        <v>61</v>
      </c>
      <c r="E51" s="94">
        <v>110930397</v>
      </c>
      <c r="F51" s="41"/>
      <c r="G51" s="25"/>
      <c r="H51" s="78"/>
      <c r="I51" s="160" t="s">
        <v>61</v>
      </c>
      <c r="J51" s="203">
        <f>J48+J50-J49</f>
        <v>110930397.35223599</v>
      </c>
    </row>
    <row r="52" spans="2:13" ht="12.75">
      <c r="B52" s="15"/>
      <c r="C52" s="84"/>
      <c r="D52" s="160"/>
      <c r="E52" s="94"/>
      <c r="F52" s="41"/>
      <c r="G52" s="25"/>
      <c r="H52" s="78"/>
      <c r="I52" s="160"/>
      <c r="J52" s="203"/>
      <c r="L52" s="3"/>
      <c r="M52" s="3"/>
    </row>
    <row r="53" spans="2:10" ht="25.5">
      <c r="B53" s="19" t="s">
        <v>39</v>
      </c>
      <c r="C53" s="104">
        <v>0.2</v>
      </c>
      <c r="D53" s="160"/>
      <c r="E53" s="106">
        <v>22186079</v>
      </c>
      <c r="F53" s="41"/>
      <c r="G53" s="30" t="s">
        <v>39</v>
      </c>
      <c r="H53" s="101">
        <v>0.2</v>
      </c>
      <c r="I53" s="160"/>
      <c r="J53" s="204">
        <f>H53*J51</f>
        <v>22186079.470447198</v>
      </c>
    </row>
    <row r="54" spans="2:10" ht="12.75">
      <c r="B54" s="19"/>
      <c r="C54" s="99"/>
      <c r="D54" s="160" t="s">
        <v>4</v>
      </c>
      <c r="E54" s="94">
        <v>133116477</v>
      </c>
      <c r="F54" s="41"/>
      <c r="G54" s="30"/>
      <c r="H54" s="102"/>
      <c r="I54" s="160" t="s">
        <v>4</v>
      </c>
      <c r="J54" s="203">
        <f>J53+J51</f>
        <v>133116476.82268319</v>
      </c>
    </row>
    <row r="55" spans="2:10" ht="12.75">
      <c r="B55" s="19"/>
      <c r="C55" s="99"/>
      <c r="D55" s="160"/>
      <c r="E55" s="94"/>
      <c r="F55" s="41"/>
      <c r="G55" s="30"/>
      <c r="H55" s="78"/>
      <c r="I55" s="160"/>
      <c r="J55" s="203"/>
    </row>
    <row r="56" spans="2:10" ht="25.5">
      <c r="B56" s="19" t="s">
        <v>40</v>
      </c>
      <c r="C56" s="104">
        <v>0.25</v>
      </c>
      <c r="D56" s="160"/>
      <c r="E56" s="106">
        <v>32279119</v>
      </c>
      <c r="F56" s="41"/>
      <c r="G56" s="30" t="s">
        <v>40</v>
      </c>
      <c r="H56" s="101">
        <v>0.25</v>
      </c>
      <c r="I56" s="160"/>
      <c r="J56" s="204">
        <f>H56*J54</f>
        <v>33279119.205670796</v>
      </c>
    </row>
    <row r="57" spans="2:10" ht="12.75">
      <c r="B57" s="19"/>
      <c r="C57" s="105"/>
      <c r="D57" s="160" t="s">
        <v>5</v>
      </c>
      <c r="E57" s="94">
        <v>166395596</v>
      </c>
      <c r="F57" s="41"/>
      <c r="G57" s="30"/>
      <c r="H57" s="78"/>
      <c r="I57" s="160" t="s">
        <v>5</v>
      </c>
      <c r="J57" s="203">
        <f>J56+J54</f>
        <v>166395596.028354</v>
      </c>
    </row>
    <row r="58" spans="2:10" ht="13.5" thickBot="1">
      <c r="B58" s="19"/>
      <c r="C58" s="84"/>
      <c r="D58" s="8"/>
      <c r="E58" s="94"/>
      <c r="F58" s="41"/>
      <c r="G58" s="30"/>
      <c r="H58" s="78"/>
      <c r="I58" s="8"/>
      <c r="J58" s="89"/>
    </row>
    <row r="59" spans="2:10" ht="27.75" thickBot="1" thickTop="1">
      <c r="B59" s="19" t="s">
        <v>41</v>
      </c>
      <c r="C59" s="99">
        <v>0.06</v>
      </c>
      <c r="D59" s="8"/>
      <c r="E59" s="170">
        <v>9983736</v>
      </c>
      <c r="F59" s="75"/>
      <c r="G59" s="30" t="s">
        <v>41</v>
      </c>
      <c r="H59" s="103">
        <v>0.06</v>
      </c>
      <c r="I59" s="8"/>
      <c r="J59" s="200">
        <f>J57*H59</f>
        <v>9983735.76170124</v>
      </c>
    </row>
    <row r="60" spans="2:10" ht="14.25" thickBot="1" thickTop="1">
      <c r="B60" s="19"/>
      <c r="C60" s="12"/>
      <c r="D60" s="8"/>
      <c r="E60" s="171"/>
      <c r="F60" s="41"/>
      <c r="G60" s="25"/>
      <c r="H60" s="12"/>
      <c r="I60" s="8"/>
      <c r="J60" s="36"/>
    </row>
    <row r="61" spans="2:10" ht="16.5" thickBot="1" thickTop="1">
      <c r="B61" s="127" t="s">
        <v>44</v>
      </c>
      <c r="C61" s="52"/>
      <c r="D61" s="20"/>
      <c r="E61" s="136">
        <v>47092527</v>
      </c>
      <c r="F61" s="41"/>
      <c r="G61" s="129" t="s">
        <v>44</v>
      </c>
      <c r="H61" s="63"/>
      <c r="I61" s="31"/>
      <c r="J61" s="200">
        <f>J59+J50</f>
        <v>47092527.48053724</v>
      </c>
    </row>
    <row r="62" spans="2:10" ht="14.25" thickBot="1" thickTop="1">
      <c r="B62" s="15"/>
      <c r="C62" s="8"/>
      <c r="D62" s="8"/>
      <c r="E62" s="94"/>
      <c r="F62" s="41"/>
      <c r="G62" s="25"/>
      <c r="H62" s="8"/>
      <c r="I62" s="8"/>
      <c r="J62" s="96"/>
    </row>
    <row r="63" spans="2:10" ht="27.75" thickBot="1" thickTop="1">
      <c r="B63" s="158" t="s">
        <v>42</v>
      </c>
      <c r="C63" s="20"/>
      <c r="D63" s="21"/>
      <c r="E63" s="168">
        <v>107081749</v>
      </c>
      <c r="F63" s="41"/>
      <c r="G63" s="159" t="s">
        <v>42</v>
      </c>
      <c r="H63" s="31"/>
      <c r="I63" s="31"/>
      <c r="J63" s="200">
        <f>IF(H44=1,J61+J40+J29,J61+J40)</f>
        <v>107081749.48053724</v>
      </c>
    </row>
    <row r="64" spans="2:10" ht="13.5" thickTop="1">
      <c r="B64" s="15"/>
      <c r="C64" s="8"/>
      <c r="D64" s="8"/>
      <c r="E64" s="169"/>
      <c r="F64" s="41"/>
      <c r="G64" s="25"/>
      <c r="H64" s="8"/>
      <c r="I64" s="8"/>
      <c r="J64" s="89"/>
    </row>
    <row r="65" spans="2:10" ht="25.5">
      <c r="B65" s="66" t="s">
        <v>63</v>
      </c>
      <c r="C65" s="53"/>
      <c r="D65" s="53"/>
      <c r="E65" s="135">
        <v>47226919.6626</v>
      </c>
      <c r="F65" s="41"/>
      <c r="G65" s="65" t="s">
        <v>7</v>
      </c>
      <c r="H65" s="8"/>
      <c r="I65" s="8"/>
      <c r="J65" s="202">
        <f>IF(H44=1,E83,IF(H44=2,E84,IF(H44=3,E85,IF(H44=4,E86,IF(H44=5,E87,"Enter year 1 - 5 in Year Box")))))</f>
        <v>47226919.6626</v>
      </c>
    </row>
    <row r="66" spans="2:10" ht="13.5" thickBot="1">
      <c r="B66" s="17"/>
      <c r="C66" s="53"/>
      <c r="D66" s="53"/>
      <c r="E66" s="98"/>
      <c r="F66" s="41"/>
      <c r="G66" s="27"/>
      <c r="H66" s="8"/>
      <c r="I66" s="8"/>
      <c r="J66" s="89"/>
    </row>
    <row r="67" spans="2:11" ht="16.5" thickBot="1" thickTop="1">
      <c r="B67" s="127" t="s">
        <v>37</v>
      </c>
      <c r="C67" s="54"/>
      <c r="D67" s="54"/>
      <c r="E67" s="136">
        <v>59854830</v>
      </c>
      <c r="F67" s="41"/>
      <c r="G67" s="129" t="s">
        <v>37</v>
      </c>
      <c r="H67" s="31"/>
      <c r="I67" s="59"/>
      <c r="J67" s="201">
        <f>J63-J65</f>
        <v>59854829.81793723</v>
      </c>
      <c r="K67" s="24"/>
    </row>
    <row r="68" spans="2:10" ht="14.25" thickBot="1" thickTop="1">
      <c r="B68" s="2"/>
      <c r="C68" s="5"/>
      <c r="D68" s="8"/>
      <c r="E68" s="5"/>
      <c r="F68" s="43"/>
      <c r="G68" s="60"/>
      <c r="H68" s="58"/>
      <c r="I68" s="5"/>
      <c r="J68" s="5"/>
    </row>
    <row r="69" spans="2:10" ht="27" thickBot="1" thickTop="1">
      <c r="B69" s="2"/>
      <c r="C69" s="5"/>
      <c r="D69" s="8"/>
      <c r="E69" s="5"/>
      <c r="F69" s="43"/>
      <c r="G69" s="177" t="s">
        <v>48</v>
      </c>
      <c r="H69" s="139">
        <v>10</v>
      </c>
      <c r="I69" s="138">
        <v>15</v>
      </c>
      <c r="J69" s="137">
        <v>20</v>
      </c>
    </row>
    <row r="70" spans="2:10" ht="6.75" customHeight="1" thickTop="1">
      <c r="B70" s="2"/>
      <c r="C70" s="5"/>
      <c r="D70" s="8"/>
      <c r="E70" s="5"/>
      <c r="F70" s="43"/>
      <c r="G70" s="117"/>
      <c r="H70" s="102"/>
      <c r="I70" s="102"/>
      <c r="J70" s="109"/>
    </row>
    <row r="71" spans="1:10" s="118" customFormat="1" ht="12.75">
      <c r="A71" s="123"/>
      <c r="B71" s="119"/>
      <c r="C71" s="121"/>
      <c r="D71" s="122"/>
      <c r="E71" s="121"/>
      <c r="F71" s="125"/>
      <c r="G71" s="147" t="s">
        <v>35</v>
      </c>
      <c r="H71" s="130"/>
      <c r="I71" s="130"/>
      <c r="J71" s="132"/>
    </row>
    <row r="72" spans="2:10" ht="13.5" thickBot="1">
      <c r="B72" s="2"/>
      <c r="C72" s="5"/>
      <c r="D72" s="8"/>
      <c r="E72" s="5"/>
      <c r="F72" s="43"/>
      <c r="G72" s="131" t="s">
        <v>3</v>
      </c>
      <c r="H72" s="140">
        <v>19.33</v>
      </c>
      <c r="I72" s="148">
        <v>28.68</v>
      </c>
      <c r="J72" s="149">
        <v>38.03</v>
      </c>
    </row>
    <row r="73" spans="2:10" ht="13.5" thickBot="1">
      <c r="B73" s="2"/>
      <c r="C73" s="5"/>
      <c r="D73" s="5"/>
      <c r="E73" s="5"/>
      <c r="F73" s="43"/>
      <c r="G73" s="156" t="s">
        <v>24</v>
      </c>
      <c r="H73" s="153">
        <f>H79</f>
        <v>24.486</v>
      </c>
      <c r="I73" s="154">
        <f>I79</f>
        <v>36.729000000000006</v>
      </c>
      <c r="J73" s="155">
        <f>J79</f>
        <v>48.972</v>
      </c>
    </row>
    <row r="74" spans="1:10" s="118" customFormat="1" ht="13.5" thickBot="1">
      <c r="A74" s="123"/>
      <c r="B74" s="119"/>
      <c r="C74" s="121"/>
      <c r="D74" s="121"/>
      <c r="E74" s="121"/>
      <c r="F74" s="125"/>
      <c r="G74" s="157" t="s">
        <v>36</v>
      </c>
      <c r="H74" s="150">
        <f>(H73-H72)/H72</f>
        <v>0.2667356440765651</v>
      </c>
      <c r="I74" s="151">
        <f>(I73-I72)/I72</f>
        <v>0.2806485355648538</v>
      </c>
      <c r="J74" s="152">
        <f>(J73-J72)/J72</f>
        <v>0.287720220878254</v>
      </c>
    </row>
    <row r="75" spans="2:10" ht="12.75" hidden="1">
      <c r="B75" s="2"/>
      <c r="C75" s="5"/>
      <c r="D75" s="5"/>
      <c r="E75" s="5"/>
      <c r="F75" s="43"/>
      <c r="G75" s="2"/>
      <c r="H75" s="6"/>
      <c r="I75" s="5"/>
      <c r="J75" s="5"/>
    </row>
    <row r="76" spans="2:10" ht="12.75" hidden="1">
      <c r="B76" s="2"/>
      <c r="C76" s="5"/>
      <c r="D76" s="5"/>
      <c r="E76" s="5"/>
      <c r="F76" s="114" t="s">
        <v>28</v>
      </c>
      <c r="G76" s="2" t="s">
        <v>29</v>
      </c>
      <c r="H76" s="108">
        <f>H69+H69*$H$50</f>
        <v>15.4</v>
      </c>
      <c r="I76" s="108">
        <f>I69+I69*$H$50</f>
        <v>23.1</v>
      </c>
      <c r="J76" s="108">
        <f>J69+J69*$H$50</f>
        <v>30.8</v>
      </c>
    </row>
    <row r="77" spans="2:10" ht="12.75" hidden="1">
      <c r="B77" s="2"/>
      <c r="C77" s="5"/>
      <c r="D77" s="5"/>
      <c r="E77" s="41"/>
      <c r="F77" s="115" t="s">
        <v>33</v>
      </c>
      <c r="G77" s="2" t="s">
        <v>30</v>
      </c>
      <c r="H77" s="108">
        <f>H76+H76*$H$53</f>
        <v>18.48</v>
      </c>
      <c r="I77" s="108">
        <f>I76+I76*$H$53</f>
        <v>27.720000000000002</v>
      </c>
      <c r="J77" s="108">
        <f>J76+J76*$H$53</f>
        <v>36.96</v>
      </c>
    </row>
    <row r="78" spans="3:10" ht="12.75" hidden="1">
      <c r="C78" s="5"/>
      <c r="D78" s="5"/>
      <c r="E78" s="5"/>
      <c r="F78" s="113"/>
      <c r="G78" s="2" t="s">
        <v>31</v>
      </c>
      <c r="H78" s="112">
        <f>H77+H77*$H$56</f>
        <v>23.1</v>
      </c>
      <c r="I78" s="112">
        <f>I77+I77*$H$56</f>
        <v>34.650000000000006</v>
      </c>
      <c r="J78" s="112">
        <f>J77+J77*$H$56</f>
        <v>46.2</v>
      </c>
    </row>
    <row r="79" spans="3:10" ht="12.75" hidden="1">
      <c r="C79" s="5"/>
      <c r="D79" s="5"/>
      <c r="E79" s="5"/>
      <c r="F79" s="113"/>
      <c r="G79" s="2" t="s">
        <v>32</v>
      </c>
      <c r="H79" s="111">
        <f>H78+H78*$H$59</f>
        <v>24.486</v>
      </c>
      <c r="I79" s="111">
        <f>I78+I78*$H$59</f>
        <v>36.729000000000006</v>
      </c>
      <c r="J79" s="111">
        <f>J78+J78*$H$59</f>
        <v>48.972</v>
      </c>
    </row>
    <row r="80" spans="1:6" ht="12.75" hidden="1">
      <c r="A80" s="1"/>
      <c r="F80" s="1"/>
    </row>
    <row r="81" spans="1:6" ht="12.75" hidden="1">
      <c r="A81" s="1" t="s">
        <v>27</v>
      </c>
      <c r="D81" s="46" t="s">
        <v>3</v>
      </c>
      <c r="E81" s="3"/>
      <c r="F81" s="1"/>
    </row>
    <row r="82" spans="1:6" ht="12.75" hidden="1">
      <c r="A82" s="110" t="s">
        <v>25</v>
      </c>
      <c r="B82" s="8">
        <v>70620319.17</v>
      </c>
      <c r="D82" s="116" t="s">
        <v>26</v>
      </c>
      <c r="E82" s="8">
        <v>46300901.63</v>
      </c>
      <c r="F82" s="1"/>
    </row>
    <row r="83" spans="1:6" ht="12.75" hidden="1">
      <c r="A83" s="46">
        <v>1</v>
      </c>
      <c r="B83" s="8">
        <f>B82+B82*H45</f>
        <v>72032725.5534</v>
      </c>
      <c r="D83" s="46">
        <v>1</v>
      </c>
      <c r="E83" s="8">
        <f>E82+E82*H45</f>
        <v>47226919.6626</v>
      </c>
      <c r="F83" s="1"/>
    </row>
    <row r="84" spans="1:6" ht="12.75" hidden="1">
      <c r="A84" s="46">
        <v>2</v>
      </c>
      <c r="B84" s="8">
        <f>B83+B83*H45</f>
        <v>73473380.064468</v>
      </c>
      <c r="D84" s="46">
        <v>2</v>
      </c>
      <c r="E84" s="8">
        <f>E83+E83*H45</f>
        <v>48171458.055852</v>
      </c>
      <c r="F84" s="1"/>
    </row>
    <row r="85" spans="1:6" ht="12.75" hidden="1">
      <c r="A85" s="46">
        <v>3</v>
      </c>
      <c r="B85" s="8">
        <f>B84+B84*H45</f>
        <v>74942847.66575736</v>
      </c>
      <c r="D85" s="46">
        <v>3</v>
      </c>
      <c r="E85" s="8">
        <f>E84+E84*H45</f>
        <v>49134887.21696904</v>
      </c>
      <c r="F85" s="1"/>
    </row>
    <row r="86" spans="1:6" ht="12.75" hidden="1">
      <c r="A86" s="46">
        <v>4</v>
      </c>
      <c r="B86" s="8">
        <f>B85+B85*H45</f>
        <v>76441704.61907251</v>
      </c>
      <c r="D86" s="46">
        <v>4</v>
      </c>
      <c r="E86" s="8">
        <f>E85+E85*H45</f>
        <v>50117584.96130843</v>
      </c>
      <c r="F86" s="1"/>
    </row>
    <row r="87" spans="1:6" ht="12.75" hidden="1">
      <c r="A87" s="46">
        <v>5</v>
      </c>
      <c r="B87" s="8">
        <f>B86+B86*H45</f>
        <v>77970538.71145396</v>
      </c>
      <c r="D87" s="46">
        <v>5</v>
      </c>
      <c r="E87" s="8">
        <f>E86+E86*H45</f>
        <v>51119936.6605346</v>
      </c>
      <c r="F87" s="1"/>
    </row>
    <row r="88" spans="1:6" ht="12.75" hidden="1">
      <c r="A88" s="46"/>
      <c r="B88" s="8"/>
      <c r="D88" s="46"/>
      <c r="E88" s="8"/>
      <c r="F88" s="1"/>
    </row>
    <row r="89" spans="1:6" ht="12.75" hidden="1">
      <c r="A89" s="46"/>
      <c r="B89" s="8"/>
      <c r="D89" s="46"/>
      <c r="E89" s="8"/>
      <c r="F89" s="1"/>
    </row>
    <row r="90" spans="1:6" ht="12.75" hidden="1">
      <c r="A90" s="46"/>
      <c r="B90" s="8"/>
      <c r="D90" s="46"/>
      <c r="E90" s="8"/>
      <c r="F90" s="1"/>
    </row>
    <row r="91" spans="1:6" ht="12.75" hidden="1">
      <c r="A91" s="46"/>
      <c r="B91" s="8"/>
      <c r="D91" s="46"/>
      <c r="E91" s="8"/>
      <c r="F91" s="1"/>
    </row>
    <row r="92" spans="1:6" ht="12.75" hidden="1">
      <c r="A92" s="46"/>
      <c r="B92" s="8"/>
      <c r="D92" s="46"/>
      <c r="E92" s="8"/>
      <c r="F92" s="1"/>
    </row>
    <row r="93" ht="12.75" hidden="1"/>
    <row r="94" ht="12.75" hidden="1"/>
    <row r="95" spans="1:6" ht="12.75" hidden="1">
      <c r="A95" s="123"/>
      <c r="B95" s="118" t="s">
        <v>51</v>
      </c>
      <c r="F95" s="1"/>
    </row>
    <row r="96" spans="1:6" ht="12.75" hidden="1">
      <c r="A96" s="7" t="s">
        <v>26</v>
      </c>
      <c r="B96" s="188">
        <v>-1753804</v>
      </c>
      <c r="F96" s="1"/>
    </row>
    <row r="97" spans="1:6" ht="12.75" hidden="1">
      <c r="A97" s="46">
        <v>1</v>
      </c>
      <c r="B97" s="188">
        <f>B96+B96*0.02</f>
        <v>-1788880.08</v>
      </c>
      <c r="F97" s="1"/>
    </row>
    <row r="98" spans="1:6" ht="12.75" hidden="1">
      <c r="A98" s="46">
        <v>2</v>
      </c>
      <c r="B98" s="188">
        <f>B97+B97*0.02</f>
        <v>-1824657.6816</v>
      </c>
      <c r="F98" s="1"/>
    </row>
    <row r="99" spans="1:6" ht="12.75" hidden="1">
      <c r="A99" s="46">
        <v>3</v>
      </c>
      <c r="B99" s="188">
        <f>B98+B98*0.02</f>
        <v>-1861150.835232</v>
      </c>
      <c r="F99" s="1"/>
    </row>
    <row r="100" spans="1:6" ht="12.75" hidden="1">
      <c r="A100" s="46">
        <v>4</v>
      </c>
      <c r="B100" s="188">
        <f>B99+B99*0.02</f>
        <v>-1898373.8519366402</v>
      </c>
      <c r="F100" s="1"/>
    </row>
    <row r="101" spans="1:6" ht="12.75" hidden="1">
      <c r="A101" s="46">
        <v>5</v>
      </c>
      <c r="B101" s="188">
        <f>B100+B100*0.02</f>
        <v>-1936341.328975373</v>
      </c>
      <c r="F101" s="1"/>
    </row>
    <row r="102" spans="1:6" ht="12.75">
      <c r="A102" s="46"/>
      <c r="B102" s="188"/>
      <c r="F102" s="1"/>
    </row>
    <row r="103" spans="1:6" ht="12.75">
      <c r="A103" s="46"/>
      <c r="B103" s="188"/>
      <c r="F103" s="1"/>
    </row>
    <row r="104" spans="1:6" ht="12.75">
      <c r="A104" s="46"/>
      <c r="B104" s="188"/>
      <c r="F104" s="1"/>
    </row>
    <row r="105" spans="1:6" ht="12.75">
      <c r="A105" s="46"/>
      <c r="B105" s="188"/>
      <c r="F105" s="1"/>
    </row>
    <row r="106" spans="1:6" ht="12.75">
      <c r="A106" s="46"/>
      <c r="B106" s="188"/>
      <c r="F106" s="1"/>
    </row>
  </sheetData>
  <sheetProtection password="A2F3" sheet="1" selectLockedCells="1"/>
  <mergeCells count="9">
    <mergeCell ref="B47:C47"/>
    <mergeCell ref="G47:H47"/>
    <mergeCell ref="B6:J11"/>
    <mergeCell ref="G32:H32"/>
    <mergeCell ref="B32:C32"/>
    <mergeCell ref="B13:E13"/>
    <mergeCell ref="B15:C15"/>
    <mergeCell ref="G13:J13"/>
    <mergeCell ref="G15:H15"/>
  </mergeCells>
  <printOptions/>
  <pageMargins left="0.7" right="0.7" top="0.75" bottom="0.75" header="0.3" footer="0.3"/>
  <pageSetup fitToWidth="2" horizontalDpi="600" verticalDpi="600" orientation="portrait" scale="61" r:id="rId1"/>
  <colBreaks count="1" manualBreakCount="1">
    <brk id="5" max="7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Performance Evaluations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Jared Tatro</dc:creator>
  <cp:keywords/>
  <dc:description/>
  <cp:lastModifiedBy>Margaret Campbell</cp:lastModifiedBy>
  <cp:lastPrinted>2010-12-13T15:55:25Z</cp:lastPrinted>
  <dcterms:created xsi:type="dcterms:W3CDTF">2010-11-17T15:10:36Z</dcterms:created>
  <dcterms:modified xsi:type="dcterms:W3CDTF">2011-05-26T20:57:37Z</dcterms:modified>
  <cp:category/>
  <cp:version/>
  <cp:contentType/>
  <cp:contentStatus/>
</cp:coreProperties>
</file>